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c026garba\WFH\Disclosure 2022\"/>
    </mc:Choice>
  </mc:AlternateContent>
  <xr:revisionPtr revIDLastSave="0" documentId="13_ncr:1_{962652E5-C081-4CA2-9A76-766227D18B01}" xr6:coauthVersionLast="47" xr6:coauthVersionMax="47" xr10:uidLastSave="{00000000-0000-0000-0000-000000000000}"/>
  <bookViews>
    <workbookView xWindow="-120" yWindow="-120" windowWidth="29040" windowHeight="15840" tabRatio="870" firstSheet="7" activeTab="33" xr2:uid="{00000000-000D-0000-FFFF-FFFF00000000}"/>
  </bookViews>
  <sheets>
    <sheet name="Content" sheetId="20" r:id="rId1"/>
    <sheet name="LI1" sheetId="57" r:id="rId2"/>
    <sheet name="LI2" sheetId="59" r:id="rId3"/>
    <sheet name="LI3" sheetId="58" r:id="rId4"/>
    <sheet name="PV1" sheetId="55" r:id="rId5"/>
    <sheet name="CC1" sheetId="4" r:id="rId6"/>
    <sheet name="CC2" sheetId="5" r:id="rId7"/>
    <sheet name="CCA" sheetId="60" r:id="rId8"/>
    <sheet name="KM1" sheetId="6" r:id="rId9"/>
    <sheet name="Tranzitorii" sheetId="61" r:id="rId10"/>
    <sheet name="UE_OV1" sheetId="7" r:id="rId11"/>
    <sheet name="CR8" sheetId="25" r:id="rId12"/>
    <sheet name="CR10.3" sheetId="26" r:id="rId13"/>
    <sheet name="CR10.5" sheetId="27" r:id="rId14"/>
    <sheet name="CCR1" sheetId="28" r:id="rId15"/>
    <sheet name="CCR2" sheetId="29" r:id="rId16"/>
    <sheet name="CCR3" sheetId="31" r:id="rId17"/>
    <sheet name="CRR4" sheetId="32" r:id="rId18"/>
    <sheet name="CCR5" sheetId="30" r:id="rId19"/>
    <sheet name=" CCyB2" sheetId="34" r:id="rId20"/>
    <sheet name="CQ1" sheetId="33" r:id="rId21"/>
    <sheet name="CQ3" sheetId="47" r:id="rId22"/>
    <sheet name="CQ5" sheetId="35" r:id="rId23"/>
    <sheet name="CQ7" sheetId="36" r:id="rId24"/>
    <sheet name="CR1" sheetId="39" r:id="rId25"/>
    <sheet name="CR1-A" sheetId="38" r:id="rId26"/>
    <sheet name="CR2" sheetId="37" r:id="rId27"/>
    <sheet name="AE1" sheetId="50" r:id="rId28"/>
    <sheet name="AE2" sheetId="49" r:id="rId29"/>
    <sheet name="AE3" sheetId="48" r:id="rId30"/>
    <sheet name="CR3" sheetId="64" r:id="rId31"/>
    <sheet name="CR4" sheetId="63" r:id="rId32"/>
    <sheet name="CR5" sheetId="40" r:id="rId33"/>
    <sheet name="CR6" sheetId="46" r:id="rId34"/>
    <sheet name="CR6-A" sheetId="62" r:id="rId35"/>
    <sheet name="MR1" sheetId="42" r:id="rId36"/>
    <sheet name="IRRBB1" sheetId="41" r:id="rId37"/>
    <sheet name="Formular 1 Covid" sheetId="15" r:id="rId38"/>
    <sheet name="Formular 2 Covid" sheetId="16" r:id="rId39"/>
    <sheet name="Formular 3 Covid" sheetId="17" r:id="rId40"/>
    <sheet name="SEC1" sheetId="43" r:id="rId41"/>
    <sheet name="SEC3" sheetId="44" r:id="rId42"/>
    <sheet name="SEC5" sheetId="45" r:id="rId43"/>
    <sheet name="LRSum" sheetId="11" r:id="rId44"/>
    <sheet name="LRcom" sheetId="12" r:id="rId45"/>
    <sheet name="LIQ1" sheetId="13" r:id="rId46"/>
    <sheet name="LIQ2" sheetId="14" r:id="rId47"/>
    <sheet name="Identified Staff" sheetId="56" r:id="rId48"/>
    <sheet name="REM1" sheetId="51" r:id="rId49"/>
    <sheet name="REM 3" sheetId="52" r:id="rId50"/>
    <sheet name="REM 4" sheetId="53" r:id="rId51"/>
    <sheet name="REM 5" sheetId="54" r:id="rId52"/>
  </sheets>
  <externalReferences>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s>
  <definedNames>
    <definedName name="_xlnm._FilterDatabase" localSheetId="5" hidden="1">'CC1'!#REF!</definedName>
    <definedName name="_Toc110599055" localSheetId="27">'AE1'!$A$2</definedName>
    <definedName name="_Toc38398098" localSheetId="0">Content!#REF!</definedName>
    <definedName name="A_1.1_cons" localSheetId="0">'[1]Parte B - 1.1'!#REF!</definedName>
    <definedName name="A_1.1_cons">'[1]Parte B - 1.1'!#REF!</definedName>
    <definedName name="A_1.1_consGIULI" localSheetId="0">#REF!</definedName>
    <definedName name="A_1.1_consGIULI">#REF!</definedName>
    <definedName name="A_1.1_ind" localSheetId="0">'[1]Parte B - 1.1'!#REF!</definedName>
    <definedName name="A_1.1_ind">'[1]Parte B - 1.1'!#REF!</definedName>
    <definedName name="DP_86758">'[2]LR SPL'!#REF!</definedName>
    <definedName name="GIULIANO1.1" localSheetId="0">#REF!</definedName>
    <definedName name="GIULIANO1.1">#REF!</definedName>
    <definedName name="IND_A" localSheetId="0">#REF!</definedName>
    <definedName name="IND_A">#REF!</definedName>
    <definedName name="IND_S" localSheetId="0">#REF!</definedName>
    <definedName name="IND_S">#REF!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Content!$B$2:$E$3</definedName>
    <definedName name="_xlnm.Print_Titles" localSheetId="0">Content!#REF!</definedName>
    <definedName name="Template_1">#REF!</definedName>
    <definedName name="Z_1DB48480_6711_40FB_9C4F_EB173E700CA0_.wvu.PrintArea" localSheetId="39" hidden="1">'Formular 3 Covid'!$C$1:$H$5</definedName>
    <definedName name="Z_3CB21278_BE91_4754_9A79_C336BD6AFB6F_.wvu.Cols" localSheetId="6" hidden="1">'CC2'!#REF!</definedName>
    <definedName name="Z_3CB21278_BE91_4754_9A79_C336BD6AFB6F_.wvu.Cols" localSheetId="37" hidden="1">'Formular 1 Covid'!$E:$K</definedName>
    <definedName name="Z_3CB21278_BE91_4754_9A79_C336BD6AFB6F_.wvu.Rows" localSheetId="8" hidden="1">'KM1'!#REF!</definedName>
    <definedName name="Z_3CB21278_BE91_4754_9A79_C336BD6AFB6F_.wvu.Rows" localSheetId="45" hidden="1">'LIQ1'!#REF!</definedName>
    <definedName name="Z_3CB21278_BE91_4754_9A79_C336BD6AFB6F_.wvu.Rows" localSheetId="44" hidden="1">LRcom!#REF!</definedName>
    <definedName name="Z_41862E68_F366_48D3_B019_501BE97434C3_.wvu.Cols" localSheetId="6" hidden="1">'CC2'!#REF!</definedName>
    <definedName name="Z_41862E68_F366_48D3_B019_501BE97434C3_.wvu.Rows" localSheetId="8" hidden="1">'KM1'!#REF!</definedName>
    <definedName name="Z_41862E68_F366_48D3_B019_501BE97434C3_.wvu.Rows" localSheetId="45" hidden="1">'LIQ1'!#REF!</definedName>
    <definedName name="Z_41862E68_F366_48D3_B019_501BE97434C3_.wvu.Rows" localSheetId="44" hidden="1">LRcom!#REF!</definedName>
    <definedName name="Z_41862E68_F366_48D3_B019_501BE97434C3_.wvu.Rows" localSheetId="10" hidden="1">UE_OV1!#REF!,UE_OV1!#REF!</definedName>
    <definedName name="Z_597894CE_6248_4962_B6D5_6BA32B4092B6_.wvu.Rows" localSheetId="8" hidden="1">'KM1'!#REF!</definedName>
    <definedName name="Z_597894CE_6248_4962_B6D5_6BA32B4092B6_.wvu.Rows" localSheetId="44" hidden="1">LRcom!#REF!</definedName>
    <definedName name="Z_76E1C087_6444_489F_B36E_5D29B60D26D3_.wvu.Cols" localSheetId="37" hidden="1">'Formular 1 Covid'!$E:$K</definedName>
    <definedName name="Z_76E1C087_6444_489F_B36E_5D29B60D26D3_.wvu.Rows" localSheetId="8" hidden="1">'KM1'!#REF!</definedName>
    <definedName name="Z_76E1C087_6444_489F_B36E_5D29B60D26D3_.wvu.Rows" localSheetId="44" hidden="1">LRcom!#REF!</definedName>
    <definedName name="Z_AD17D9DE_FBB4_499F_A8D9_18199854E144_.wvu.Cols" localSheetId="6" hidden="1">'CC2'!#REF!</definedName>
    <definedName name="Z_AD17D9DE_FBB4_499F_A8D9_18199854E144_.wvu.Rows" localSheetId="8" hidden="1">'KM1'!#REF!</definedName>
    <definedName name="Z_AD17D9DE_FBB4_499F_A8D9_18199854E144_.wvu.Rows" localSheetId="45" hidden="1">'LIQ1'!#REF!</definedName>
    <definedName name="Z_AD17D9DE_FBB4_499F_A8D9_18199854E144_.wvu.Rows" localSheetId="44" hidden="1">LRcom!#REF!</definedName>
    <definedName name="Z_AD17D9DE_FBB4_499F_A8D9_18199854E144_.wvu.Rows" localSheetId="10" hidden="1">UE_OV1!#REF!,UE_OV1!#REF!</definedName>
    <definedName name="Z_AEB4C81C_5F29_44F2_B596_213FF954303D_.wvu.Cols" localSheetId="37" hidden="1">'Formular 1 Covid'!$E:$K</definedName>
    <definedName name="Z_AEB4C81C_5F29_44F2_B596_213FF954303D_.wvu.Rows" localSheetId="8" hidden="1">'KM1'!#REF!</definedName>
    <definedName name="Z_AEB4C81C_5F29_44F2_B596_213FF954303D_.wvu.Rows" localSheetId="44" hidden="1">LRcom!#REF!</definedName>
    <definedName name="Z_B1C350F7_33C2_4A31_A72E_B4D4A04D93C5_.wvu.Cols" localSheetId="37" hidden="1">'Formular 1 Covid'!$E:$K</definedName>
    <definedName name="Z_B1C350F7_33C2_4A31_A72E_B4D4A04D93C5_.wvu.Rows" localSheetId="8" hidden="1">'KM1'!#REF!</definedName>
    <definedName name="Z_B1C350F7_33C2_4A31_A72E_B4D4A04D93C5_.wvu.Rows" localSheetId="44" hidden="1">LRcom!#REF!</definedName>
    <definedName name="Z_D39ADCA3_92A0_4361_AA9F_454B4A5C2AAE_.wvu.Cols" localSheetId="37" hidden="1">'Formular 1 Covid'!$E:$K</definedName>
    <definedName name="Z_D39ADCA3_92A0_4361_AA9F_454B4A5C2AAE_.wvu.Rows" localSheetId="45" hidden="1">'LIQ1'!#REF!</definedName>
    <definedName name="Z_D39ADCA3_92A0_4361_AA9F_454B4A5C2AAE_.wvu.Rows" localSheetId="44" hidden="1">LRcom!#REF!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0" i="46" l="1"/>
  <c r="J77" i="46"/>
  <c r="J29" i="46"/>
  <c r="J5" i="46"/>
  <c r="J15" i="46"/>
  <c r="D19" i="11" l="1"/>
  <c r="D37" i="4" l="1"/>
  <c r="D33" i="6"/>
  <c r="F41" i="6"/>
  <c r="E41" i="6"/>
  <c r="D41" i="6"/>
  <c r="F40" i="6"/>
  <c r="E40" i="6"/>
  <c r="D40" i="6"/>
  <c r="F38" i="6"/>
  <c r="E38" i="6"/>
  <c r="D38" i="6"/>
  <c r="F37" i="6"/>
  <c r="E37" i="6"/>
  <c r="D37" i="6"/>
  <c r="F36" i="6"/>
  <c r="E36" i="6"/>
  <c r="D36" i="6"/>
  <c r="K18" i="55" l="1"/>
  <c r="J18" i="55"/>
  <c r="J16" i="55"/>
  <c r="E16" i="55"/>
  <c r="D16" i="55"/>
  <c r="K13" i="55"/>
  <c r="K12" i="55"/>
  <c r="J13" i="55"/>
  <c r="J12" i="55"/>
  <c r="I12" i="55"/>
  <c r="H12" i="55"/>
  <c r="E13" i="55"/>
  <c r="D12" i="55"/>
  <c r="D13" i="55"/>
  <c r="C13" i="55"/>
  <c r="C12" i="55"/>
  <c r="J11" i="55"/>
  <c r="D11" i="55"/>
  <c r="C11" i="55"/>
  <c r="K7" i="55"/>
  <c r="J7" i="55"/>
  <c r="I7" i="55"/>
  <c r="H7" i="55"/>
  <c r="E7" i="55"/>
  <c r="D7" i="55"/>
  <c r="C7" i="55"/>
  <c r="K16" i="55"/>
  <c r="G16" i="55"/>
  <c r="F16" i="55"/>
  <c r="C16" i="55"/>
  <c r="G13" i="55"/>
  <c r="F13" i="55"/>
  <c r="G12" i="55"/>
  <c r="F12" i="55"/>
  <c r="E12" i="55"/>
  <c r="K11" i="55"/>
  <c r="G11" i="55"/>
  <c r="F11" i="55"/>
  <c r="E11" i="55"/>
  <c r="K10" i="55"/>
  <c r="J10" i="55"/>
  <c r="G10" i="55"/>
  <c r="F10" i="55"/>
  <c r="E10" i="55"/>
  <c r="D10" i="55"/>
  <c r="C10" i="55"/>
  <c r="K9" i="55"/>
  <c r="J9" i="55"/>
  <c r="I9" i="55"/>
  <c r="H9" i="55"/>
  <c r="G9" i="55"/>
  <c r="F9" i="55"/>
  <c r="E9" i="55"/>
  <c r="D9" i="55"/>
  <c r="C9" i="55"/>
  <c r="G7" i="55"/>
  <c r="F7" i="55"/>
  <c r="L10" i="55" l="1"/>
  <c r="L9" i="55"/>
  <c r="L11" i="55"/>
  <c r="L12" i="55"/>
  <c r="L13" i="55"/>
  <c r="L16" i="55"/>
  <c r="L7" i="55"/>
  <c r="L18" i="55" l="1"/>
  <c r="C9" i="33"/>
  <c r="D9" i="33"/>
  <c r="E9" i="33"/>
  <c r="F9" i="33"/>
  <c r="G9" i="33"/>
  <c r="H9" i="33"/>
  <c r="I9" i="33"/>
  <c r="J9" i="33"/>
  <c r="C10" i="33"/>
  <c r="D10" i="33"/>
  <c r="E10" i="33"/>
  <c r="F10" i="33"/>
  <c r="G10" i="33"/>
  <c r="H10" i="33"/>
  <c r="I10" i="33"/>
  <c r="J10" i="33"/>
  <c r="C11" i="33"/>
  <c r="D11" i="33"/>
  <c r="E11" i="33"/>
  <c r="F11" i="33"/>
  <c r="G11" i="33"/>
  <c r="H11" i="33"/>
  <c r="I11" i="33"/>
  <c r="J11" i="33"/>
  <c r="C12" i="33"/>
  <c r="D12" i="33"/>
  <c r="E12" i="33"/>
  <c r="F12" i="33"/>
  <c r="G12" i="33"/>
  <c r="H12" i="33"/>
  <c r="I12" i="33"/>
  <c r="J12" i="33"/>
  <c r="C13" i="33"/>
  <c r="D13" i="33"/>
  <c r="E13" i="33"/>
  <c r="F13" i="33"/>
  <c r="G13" i="33"/>
  <c r="H13" i="33"/>
  <c r="I13" i="33"/>
  <c r="J13" i="33"/>
  <c r="C14" i="33"/>
  <c r="D14" i="33"/>
  <c r="E14" i="33"/>
  <c r="F14" i="33"/>
  <c r="G14" i="33"/>
  <c r="H14" i="33"/>
  <c r="I14" i="33"/>
  <c r="J14" i="33"/>
  <c r="C15" i="33"/>
  <c r="D15" i="33"/>
  <c r="E15" i="33"/>
  <c r="F15" i="33"/>
  <c r="G15" i="33"/>
  <c r="H15" i="33"/>
  <c r="I15" i="33"/>
  <c r="J15" i="33"/>
  <c r="C16" i="33"/>
  <c r="D16" i="33"/>
  <c r="E16" i="33"/>
  <c r="F16" i="33"/>
  <c r="G16" i="33"/>
  <c r="H16" i="33"/>
  <c r="I16" i="33"/>
  <c r="J16" i="33"/>
  <c r="C17" i="33"/>
  <c r="D17" i="33"/>
  <c r="E17" i="33"/>
  <c r="F17" i="33"/>
  <c r="G17" i="33"/>
  <c r="H17" i="33"/>
  <c r="I17" i="33"/>
  <c r="J17" i="33"/>
  <c r="C18" i="33"/>
  <c r="D18" i="33"/>
  <c r="E18" i="33"/>
  <c r="F18" i="33"/>
  <c r="G18" i="33"/>
  <c r="H18" i="33"/>
  <c r="I18" i="33"/>
  <c r="J18" i="33"/>
  <c r="C9" i="35"/>
  <c r="D9" i="35"/>
  <c r="E9" i="35"/>
  <c r="F9" i="35"/>
  <c r="G9" i="35"/>
  <c r="H9" i="35"/>
  <c r="C10" i="35"/>
  <c r="D10" i="35"/>
  <c r="E10" i="35"/>
  <c r="F10" i="35"/>
  <c r="G10" i="35"/>
  <c r="H10" i="35"/>
  <c r="C11" i="35"/>
  <c r="D11" i="35"/>
  <c r="E11" i="35"/>
  <c r="F11" i="35"/>
  <c r="G11" i="35"/>
  <c r="H11" i="35"/>
  <c r="C12" i="35"/>
  <c r="D12" i="35"/>
  <c r="E12" i="35"/>
  <c r="F12" i="35"/>
  <c r="G12" i="35"/>
  <c r="H12" i="35"/>
  <c r="C13" i="35"/>
  <c r="D13" i="35"/>
  <c r="E13" i="35"/>
  <c r="F13" i="35"/>
  <c r="G13" i="35"/>
  <c r="H13" i="35"/>
  <c r="C14" i="35"/>
  <c r="D14" i="35"/>
  <c r="E14" i="35"/>
  <c r="F14" i="35"/>
  <c r="G14" i="35"/>
  <c r="H14" i="35"/>
  <c r="C15" i="35"/>
  <c r="D15" i="35"/>
  <c r="E15" i="35"/>
  <c r="F15" i="35"/>
  <c r="G15" i="35"/>
  <c r="H15" i="35"/>
  <c r="C16" i="35"/>
  <c r="D16" i="35"/>
  <c r="E16" i="35"/>
  <c r="F16" i="35"/>
  <c r="G16" i="35"/>
  <c r="H16" i="35"/>
  <c r="C17" i="35"/>
  <c r="D17" i="35"/>
  <c r="E17" i="35"/>
  <c r="F17" i="35"/>
  <c r="G17" i="35"/>
  <c r="H17" i="35"/>
  <c r="C18" i="35"/>
  <c r="D18" i="35"/>
  <c r="E18" i="35"/>
  <c r="F18" i="35"/>
  <c r="G18" i="35"/>
  <c r="H18" i="35"/>
  <c r="C19" i="35"/>
  <c r="D19" i="35"/>
  <c r="E19" i="35"/>
  <c r="F19" i="35"/>
  <c r="G19" i="35"/>
  <c r="H19" i="35"/>
  <c r="C20" i="35"/>
  <c r="D20" i="35"/>
  <c r="E20" i="35"/>
  <c r="F20" i="35"/>
  <c r="G20" i="35"/>
  <c r="H20" i="35"/>
  <c r="C21" i="35"/>
  <c r="D21" i="35"/>
  <c r="E21" i="35"/>
  <c r="F21" i="35"/>
  <c r="G21" i="35"/>
  <c r="H21" i="35"/>
  <c r="C22" i="35"/>
  <c r="D22" i="35"/>
  <c r="E22" i="35"/>
  <c r="F22" i="35"/>
  <c r="G22" i="35"/>
  <c r="H22" i="35"/>
  <c r="C23" i="35"/>
  <c r="D23" i="35"/>
  <c r="E23" i="35"/>
  <c r="F23" i="35"/>
  <c r="G23" i="35"/>
  <c r="H23" i="35"/>
  <c r="C24" i="35"/>
  <c r="D24" i="35"/>
  <c r="E24" i="35"/>
  <c r="F24" i="35"/>
  <c r="G24" i="35"/>
  <c r="H24" i="35"/>
  <c r="C25" i="35"/>
  <c r="D25" i="35"/>
  <c r="E25" i="35"/>
  <c r="F25" i="35"/>
  <c r="G25" i="35"/>
  <c r="H25" i="35"/>
  <c r="C26" i="35"/>
  <c r="D26" i="35"/>
  <c r="E26" i="35"/>
  <c r="F26" i="35"/>
  <c r="G26" i="35"/>
  <c r="H26" i="35"/>
  <c r="C27" i="35"/>
  <c r="D27" i="35"/>
  <c r="E27" i="35"/>
  <c r="F27" i="35"/>
  <c r="G27" i="35"/>
  <c r="H27" i="35"/>
  <c r="C28" i="35"/>
  <c r="D28" i="35"/>
  <c r="E28" i="35"/>
  <c r="F28" i="35"/>
  <c r="G28" i="35"/>
  <c r="H28" i="35"/>
  <c r="B13" i="37" l="1"/>
  <c r="B12" i="37"/>
  <c r="B11" i="37"/>
  <c r="B10" i="37"/>
  <c r="B9" i="37"/>
  <c r="B8" i="37"/>
  <c r="Q29" i="39"/>
  <c r="P29" i="39"/>
  <c r="O29" i="39"/>
  <c r="N29" i="39"/>
  <c r="M29" i="39"/>
  <c r="L29" i="39"/>
  <c r="K29" i="39"/>
  <c r="J29" i="39"/>
  <c r="I29" i="39"/>
  <c r="H29" i="39"/>
  <c r="G29" i="39"/>
  <c r="F29" i="39"/>
  <c r="E29" i="39"/>
  <c r="D29" i="39"/>
  <c r="C29" i="39"/>
  <c r="Q28" i="39"/>
  <c r="P28" i="39"/>
  <c r="O28" i="39"/>
  <c r="N28" i="39"/>
  <c r="M28" i="39"/>
  <c r="L28" i="39"/>
  <c r="K28" i="39"/>
  <c r="J28" i="39"/>
  <c r="I28" i="39"/>
  <c r="H28" i="39"/>
  <c r="G28" i="39"/>
  <c r="F28" i="39"/>
  <c r="E28" i="39"/>
  <c r="D28" i="39"/>
  <c r="C28" i="39"/>
  <c r="Q27" i="39"/>
  <c r="P27" i="39"/>
  <c r="O27" i="39"/>
  <c r="N27" i="39"/>
  <c r="M27" i="39"/>
  <c r="L27" i="39"/>
  <c r="K27" i="39"/>
  <c r="J27" i="39"/>
  <c r="I27" i="39"/>
  <c r="H27" i="39"/>
  <c r="G27" i="39"/>
  <c r="F27" i="39"/>
  <c r="E27" i="39"/>
  <c r="D27" i="39"/>
  <c r="C27" i="39"/>
  <c r="Q26" i="39"/>
  <c r="P26" i="39"/>
  <c r="O26" i="39"/>
  <c r="N26" i="39"/>
  <c r="M26" i="39"/>
  <c r="L26" i="39"/>
  <c r="K26" i="39"/>
  <c r="J26" i="39"/>
  <c r="I26" i="39"/>
  <c r="H26" i="39"/>
  <c r="G26" i="39"/>
  <c r="F26" i="39"/>
  <c r="E26" i="39"/>
  <c r="D26" i="39"/>
  <c r="C26" i="39"/>
  <c r="Q25" i="39"/>
  <c r="P25" i="39"/>
  <c r="O25" i="39"/>
  <c r="N25" i="39"/>
  <c r="M25" i="39"/>
  <c r="L25" i="39"/>
  <c r="K25" i="39"/>
  <c r="J25" i="39"/>
  <c r="I25" i="39"/>
  <c r="H25" i="39"/>
  <c r="G25" i="39"/>
  <c r="F25" i="39"/>
  <c r="E25" i="39"/>
  <c r="D25" i="39"/>
  <c r="C25" i="39"/>
  <c r="Q24" i="39"/>
  <c r="P24" i="39"/>
  <c r="O24" i="39"/>
  <c r="N24" i="39"/>
  <c r="M24" i="39"/>
  <c r="L24" i="39"/>
  <c r="K24" i="39"/>
  <c r="J24" i="39"/>
  <c r="I24" i="39"/>
  <c r="H24" i="39"/>
  <c r="G24" i="39"/>
  <c r="F24" i="39"/>
  <c r="E24" i="39"/>
  <c r="D24" i="39"/>
  <c r="C24" i="39"/>
  <c r="Q23" i="39"/>
  <c r="P23" i="39"/>
  <c r="O23" i="39"/>
  <c r="N23" i="39"/>
  <c r="M23" i="39"/>
  <c r="L23" i="39"/>
  <c r="K23" i="39"/>
  <c r="J23" i="39"/>
  <c r="I23" i="39"/>
  <c r="H23" i="39"/>
  <c r="G23" i="39"/>
  <c r="F23" i="39"/>
  <c r="E23" i="39"/>
  <c r="D23" i="39"/>
  <c r="C23" i="39"/>
  <c r="Q22" i="39"/>
  <c r="P22" i="39"/>
  <c r="O22" i="39"/>
  <c r="N22" i="39"/>
  <c r="M22" i="39"/>
  <c r="L22" i="39"/>
  <c r="K22" i="39"/>
  <c r="J22" i="39"/>
  <c r="I22" i="39"/>
  <c r="H22" i="39"/>
  <c r="G22" i="39"/>
  <c r="F22" i="39"/>
  <c r="E22" i="39"/>
  <c r="D22" i="39"/>
  <c r="C22" i="39"/>
  <c r="Q21" i="39"/>
  <c r="P21" i="39"/>
  <c r="O21" i="39"/>
  <c r="N21" i="39"/>
  <c r="M21" i="39"/>
  <c r="L21" i="39"/>
  <c r="K21" i="39"/>
  <c r="J21" i="39"/>
  <c r="I21" i="39"/>
  <c r="H21" i="39"/>
  <c r="G21" i="39"/>
  <c r="F21" i="39"/>
  <c r="E21" i="39"/>
  <c r="D21" i="39"/>
  <c r="C21" i="39"/>
  <c r="Q20" i="39"/>
  <c r="P20" i="39"/>
  <c r="O20" i="39"/>
  <c r="N20" i="39"/>
  <c r="M20" i="39"/>
  <c r="L20" i="39"/>
  <c r="K20" i="39"/>
  <c r="J20" i="39"/>
  <c r="I20" i="39"/>
  <c r="H20" i="39"/>
  <c r="G20" i="39"/>
  <c r="F20" i="39"/>
  <c r="E20" i="39"/>
  <c r="D20" i="39"/>
  <c r="C20" i="39"/>
  <c r="Q19" i="39"/>
  <c r="P19" i="39"/>
  <c r="O19" i="39"/>
  <c r="N19" i="39"/>
  <c r="M19" i="39"/>
  <c r="L19" i="39"/>
  <c r="K19" i="39"/>
  <c r="J19" i="39"/>
  <c r="I19" i="39"/>
  <c r="H19" i="39"/>
  <c r="G19" i="39"/>
  <c r="F19" i="39"/>
  <c r="E19" i="39"/>
  <c r="D19" i="39"/>
  <c r="C19" i="39"/>
  <c r="Q18" i="39"/>
  <c r="P18" i="39"/>
  <c r="O18" i="39"/>
  <c r="N18" i="39"/>
  <c r="M18" i="39"/>
  <c r="L18" i="39"/>
  <c r="K18" i="39"/>
  <c r="J18" i="39"/>
  <c r="I18" i="39"/>
  <c r="H18" i="39"/>
  <c r="G18" i="39"/>
  <c r="F18" i="39"/>
  <c r="E18" i="39"/>
  <c r="D18" i="39"/>
  <c r="C18" i="39"/>
  <c r="Q17" i="39"/>
  <c r="P17" i="39"/>
  <c r="O17" i="39"/>
  <c r="N17" i="39"/>
  <c r="M17" i="39"/>
  <c r="L17" i="39"/>
  <c r="K17" i="39"/>
  <c r="J17" i="39"/>
  <c r="I17" i="39"/>
  <c r="H17" i="39"/>
  <c r="G17" i="39"/>
  <c r="F17" i="39"/>
  <c r="E17" i="39"/>
  <c r="D17" i="39"/>
  <c r="C17" i="39"/>
  <c r="Q16" i="39"/>
  <c r="P16" i="39"/>
  <c r="O16" i="39"/>
  <c r="N16" i="39"/>
  <c r="M16" i="39"/>
  <c r="L16" i="39"/>
  <c r="K16" i="39"/>
  <c r="J16" i="39"/>
  <c r="I16" i="39"/>
  <c r="H16" i="39"/>
  <c r="G16" i="39"/>
  <c r="F16" i="39"/>
  <c r="E16" i="39"/>
  <c r="D16" i="39"/>
  <c r="C16" i="39"/>
  <c r="Q15" i="39"/>
  <c r="P15" i="39"/>
  <c r="O15" i="39"/>
  <c r="N15" i="39"/>
  <c r="M15" i="39"/>
  <c r="L15" i="39"/>
  <c r="K15" i="39"/>
  <c r="J15" i="39"/>
  <c r="I15" i="39"/>
  <c r="H15" i="39"/>
  <c r="G15" i="39"/>
  <c r="F15" i="39"/>
  <c r="E15" i="39"/>
  <c r="D15" i="39"/>
  <c r="C15" i="39"/>
  <c r="Q14" i="39"/>
  <c r="P14" i="39"/>
  <c r="O14" i="39"/>
  <c r="N14" i="39"/>
  <c r="M14" i="39"/>
  <c r="L14" i="39"/>
  <c r="K14" i="39"/>
  <c r="J14" i="39"/>
  <c r="I14" i="39"/>
  <c r="H14" i="39"/>
  <c r="G14" i="39"/>
  <c r="F14" i="39"/>
  <c r="E14" i="39"/>
  <c r="D14" i="39"/>
  <c r="C14" i="39"/>
  <c r="Q13" i="39"/>
  <c r="P13" i="39"/>
  <c r="O13" i="39"/>
  <c r="N13" i="39"/>
  <c r="M13" i="39"/>
  <c r="L13" i="39"/>
  <c r="K13" i="39"/>
  <c r="J13" i="39"/>
  <c r="I13" i="39"/>
  <c r="H13" i="39"/>
  <c r="G13" i="39"/>
  <c r="F13" i="39"/>
  <c r="E13" i="39"/>
  <c r="D13" i="39"/>
  <c r="C13" i="39"/>
  <c r="Q12" i="39"/>
  <c r="P12" i="39"/>
  <c r="O12" i="39"/>
  <c r="N12" i="39"/>
  <c r="M12" i="39"/>
  <c r="L12" i="39"/>
  <c r="K12" i="39"/>
  <c r="J12" i="39"/>
  <c r="I12" i="39"/>
  <c r="H12" i="39"/>
  <c r="G12" i="39"/>
  <c r="F12" i="39"/>
  <c r="E12" i="39"/>
  <c r="D12" i="39"/>
  <c r="C12" i="39"/>
  <c r="Q11" i="39"/>
  <c r="P11" i="39"/>
  <c r="O11" i="39"/>
  <c r="N11" i="39"/>
  <c r="M11" i="39"/>
  <c r="L11" i="39"/>
  <c r="K11" i="39"/>
  <c r="J11" i="39"/>
  <c r="I11" i="39"/>
  <c r="H11" i="39"/>
  <c r="G11" i="39"/>
  <c r="F11" i="39"/>
  <c r="E11" i="39"/>
  <c r="D11" i="39"/>
  <c r="C11" i="39"/>
  <c r="Q10" i="39"/>
  <c r="P10" i="39"/>
  <c r="O10" i="39"/>
  <c r="N10" i="39"/>
  <c r="M10" i="39"/>
  <c r="L10" i="39"/>
  <c r="K10" i="39"/>
  <c r="J10" i="39"/>
  <c r="I10" i="39"/>
  <c r="H10" i="39"/>
  <c r="G10" i="39"/>
  <c r="F10" i="39"/>
  <c r="E10" i="39"/>
  <c r="D10" i="39"/>
  <c r="C10" i="39"/>
  <c r="Q9" i="39"/>
  <c r="P9" i="39"/>
  <c r="O9" i="39"/>
  <c r="N9" i="39"/>
  <c r="M9" i="39"/>
  <c r="L9" i="39"/>
  <c r="K9" i="39"/>
  <c r="J9" i="39"/>
  <c r="I9" i="39"/>
  <c r="H9" i="39"/>
  <c r="G9" i="39"/>
  <c r="F9" i="39"/>
  <c r="E9" i="39"/>
  <c r="D9" i="39"/>
  <c r="C9" i="39"/>
  <c r="Q8" i="39"/>
  <c r="P8" i="39"/>
  <c r="O8" i="39"/>
  <c r="N8" i="39"/>
  <c r="M8" i="39"/>
  <c r="L8" i="39"/>
  <c r="K8" i="39"/>
  <c r="J8" i="39"/>
  <c r="I8" i="39"/>
  <c r="H8" i="39"/>
  <c r="G8" i="39"/>
  <c r="F8" i="39"/>
  <c r="E8" i="39"/>
  <c r="D8" i="39"/>
  <c r="C8" i="39"/>
  <c r="D17" i="36"/>
  <c r="C17" i="36"/>
  <c r="D16" i="36"/>
  <c r="C16" i="36"/>
  <c r="D15" i="36"/>
  <c r="C15" i="36"/>
  <c r="D14" i="36"/>
  <c r="C14" i="36"/>
  <c r="D13" i="36"/>
  <c r="C13" i="36"/>
  <c r="D12" i="36"/>
  <c r="C12" i="36"/>
  <c r="D11" i="36"/>
  <c r="C11" i="36"/>
  <c r="D10" i="36"/>
  <c r="C10" i="36"/>
  <c r="N31" i="47"/>
  <c r="M31" i="47"/>
  <c r="L31" i="47"/>
  <c r="K31" i="47"/>
  <c r="J31" i="47"/>
  <c r="I31" i="47"/>
  <c r="H31" i="47"/>
  <c r="G31" i="47"/>
  <c r="F31" i="47"/>
  <c r="E31" i="47"/>
  <c r="D31" i="47"/>
  <c r="C31" i="47"/>
  <c r="N30" i="47"/>
  <c r="F30" i="47"/>
  <c r="C30" i="47"/>
  <c r="N29" i="47"/>
  <c r="F29" i="47"/>
  <c r="C29" i="47"/>
  <c r="N28" i="47"/>
  <c r="F28" i="47"/>
  <c r="C28" i="47"/>
  <c r="N27" i="47"/>
  <c r="F27" i="47"/>
  <c r="C27" i="47"/>
  <c r="N26" i="47"/>
  <c r="F26" i="47"/>
  <c r="C26" i="47"/>
  <c r="N25" i="47"/>
  <c r="F25" i="47"/>
  <c r="C25" i="47"/>
  <c r="N24" i="47"/>
  <c r="F24" i="47"/>
  <c r="C24" i="47"/>
  <c r="N23" i="47"/>
  <c r="M23" i="47"/>
  <c r="L23" i="47"/>
  <c r="K23" i="47"/>
  <c r="J23" i="47"/>
  <c r="I23" i="47"/>
  <c r="H23" i="47"/>
  <c r="G23" i="47"/>
  <c r="F23" i="47"/>
  <c r="E23" i="47"/>
  <c r="D23" i="47"/>
  <c r="C23" i="47"/>
  <c r="N22" i="47"/>
  <c r="M22" i="47"/>
  <c r="L22" i="47"/>
  <c r="K22" i="47"/>
  <c r="J22" i="47"/>
  <c r="I22" i="47"/>
  <c r="H22" i="47"/>
  <c r="G22" i="47"/>
  <c r="F22" i="47"/>
  <c r="E22" i="47"/>
  <c r="D22" i="47"/>
  <c r="C22" i="47"/>
  <c r="N21" i="47"/>
  <c r="M21" i="47"/>
  <c r="L21" i="47"/>
  <c r="K21" i="47"/>
  <c r="J21" i="47"/>
  <c r="I21" i="47"/>
  <c r="H21" i="47"/>
  <c r="G21" i="47"/>
  <c r="F21" i="47"/>
  <c r="E21" i="47"/>
  <c r="D21" i="47"/>
  <c r="C21" i="47"/>
  <c r="N20" i="47"/>
  <c r="M20" i="47"/>
  <c r="L20" i="47"/>
  <c r="K20" i="47"/>
  <c r="J20" i="47"/>
  <c r="I20" i="47"/>
  <c r="H20" i="47"/>
  <c r="G20" i="47"/>
  <c r="F20" i="47"/>
  <c r="E20" i="47"/>
  <c r="D20" i="47"/>
  <c r="C20" i="47"/>
  <c r="N19" i="47"/>
  <c r="M19" i="47"/>
  <c r="L19" i="47"/>
  <c r="K19" i="47"/>
  <c r="J19" i="47"/>
  <c r="I19" i="47"/>
  <c r="H19" i="47"/>
  <c r="G19" i="47"/>
  <c r="F19" i="47"/>
  <c r="E19" i="47"/>
  <c r="D19" i="47"/>
  <c r="C19" i="47"/>
  <c r="N18" i="47"/>
  <c r="M18" i="47"/>
  <c r="L18" i="47"/>
  <c r="K18" i="47"/>
  <c r="J18" i="47"/>
  <c r="I18" i="47"/>
  <c r="H18" i="47"/>
  <c r="G18" i="47"/>
  <c r="F18" i="47"/>
  <c r="E18" i="47"/>
  <c r="D18" i="47"/>
  <c r="C18" i="47"/>
  <c r="N17" i="47"/>
  <c r="M17" i="47"/>
  <c r="L17" i="47"/>
  <c r="K17" i="47"/>
  <c r="J17" i="47"/>
  <c r="I17" i="47"/>
  <c r="H17" i="47"/>
  <c r="G17" i="47"/>
  <c r="F17" i="47"/>
  <c r="E17" i="47"/>
  <c r="D17" i="47"/>
  <c r="C17" i="47"/>
  <c r="N16" i="47"/>
  <c r="M16" i="47"/>
  <c r="L16" i="47"/>
  <c r="K16" i="47"/>
  <c r="J16" i="47"/>
  <c r="I16" i="47"/>
  <c r="H16" i="47"/>
  <c r="G16" i="47"/>
  <c r="F16" i="47"/>
  <c r="E16" i="47"/>
  <c r="D16" i="47"/>
  <c r="C16" i="47"/>
  <c r="N15" i="47"/>
  <c r="M15" i="47"/>
  <c r="L15" i="47"/>
  <c r="K15" i="47"/>
  <c r="J15" i="47"/>
  <c r="I15" i="47"/>
  <c r="H15" i="47"/>
  <c r="G15" i="47"/>
  <c r="F15" i="47"/>
  <c r="E15" i="47"/>
  <c r="D15" i="47"/>
  <c r="C15" i="47"/>
  <c r="N14" i="47"/>
  <c r="M14" i="47"/>
  <c r="L14" i="47"/>
  <c r="K14" i="47"/>
  <c r="J14" i="47"/>
  <c r="I14" i="47"/>
  <c r="H14" i="47"/>
  <c r="G14" i="47"/>
  <c r="F14" i="47"/>
  <c r="E14" i="47"/>
  <c r="D14" i="47"/>
  <c r="C14" i="47"/>
  <c r="N13" i="47"/>
  <c r="M13" i="47"/>
  <c r="L13" i="47"/>
  <c r="K13" i="47"/>
  <c r="J13" i="47"/>
  <c r="I13" i="47"/>
  <c r="H13" i="47"/>
  <c r="G13" i="47"/>
  <c r="F13" i="47"/>
  <c r="E13" i="47"/>
  <c r="D13" i="47"/>
  <c r="C13" i="47"/>
  <c r="N12" i="47"/>
  <c r="M12" i="47"/>
  <c r="L12" i="47"/>
  <c r="K12" i="47"/>
  <c r="J12" i="47"/>
  <c r="I12" i="47"/>
  <c r="H12" i="47"/>
  <c r="G12" i="47"/>
  <c r="F12" i="47"/>
  <c r="E12" i="47"/>
  <c r="D12" i="47"/>
  <c r="C12" i="47"/>
  <c r="N11" i="47"/>
  <c r="M11" i="47"/>
  <c r="L11" i="47"/>
  <c r="K11" i="47"/>
  <c r="J11" i="47"/>
  <c r="I11" i="47"/>
  <c r="H11" i="47"/>
  <c r="G11" i="47"/>
  <c r="F11" i="47"/>
  <c r="E11" i="47"/>
  <c r="D11" i="47"/>
  <c r="C11" i="47"/>
  <c r="N10" i="47"/>
  <c r="M10" i="47"/>
  <c r="L10" i="47"/>
  <c r="K10" i="47"/>
  <c r="J10" i="47"/>
  <c r="I10" i="47"/>
  <c r="H10" i="47"/>
  <c r="G10" i="47"/>
  <c r="F10" i="47"/>
  <c r="E10" i="47"/>
  <c r="D10" i="47"/>
  <c r="C10" i="47"/>
  <c r="H9" i="38"/>
  <c r="G9" i="38"/>
  <c r="F9" i="38"/>
  <c r="E9" i="38"/>
  <c r="D9" i="38"/>
  <c r="C9" i="38"/>
  <c r="H8" i="38"/>
  <c r="G8" i="38"/>
  <c r="F8" i="38"/>
  <c r="E8" i="38"/>
  <c r="D8" i="38"/>
  <c r="C8" i="38"/>
  <c r="H7" i="38"/>
  <c r="G7" i="38"/>
  <c r="F7" i="38"/>
  <c r="E7" i="38"/>
  <c r="D7" i="38"/>
  <c r="C7" i="38"/>
  <c r="F51" i="6"/>
  <c r="E51" i="6"/>
  <c r="D51" i="6"/>
  <c r="F50" i="6"/>
  <c r="E50" i="6"/>
  <c r="D50" i="6"/>
  <c r="F49" i="6"/>
  <c r="E49" i="6"/>
  <c r="D49" i="6"/>
  <c r="F47" i="6"/>
  <c r="E47" i="6"/>
  <c r="D47" i="6"/>
  <c r="F46" i="6"/>
  <c r="E46" i="6"/>
  <c r="D46" i="6"/>
  <c r="F45" i="6"/>
  <c r="E45" i="6"/>
  <c r="D45" i="6"/>
  <c r="F44" i="6"/>
  <c r="E44" i="6"/>
  <c r="D44" i="6"/>
  <c r="F43" i="6"/>
  <c r="E43" i="6"/>
  <c r="D43" i="6"/>
  <c r="F31" i="6"/>
  <c r="E31" i="6"/>
  <c r="D31" i="6"/>
  <c r="F30" i="6"/>
  <c r="E30" i="6"/>
  <c r="D30" i="6"/>
  <c r="F29" i="6"/>
  <c r="E29" i="6"/>
  <c r="D29" i="6"/>
  <c r="F28" i="6"/>
  <c r="E28" i="6"/>
  <c r="D28" i="6"/>
  <c r="F27" i="6"/>
  <c r="E27" i="6"/>
  <c r="D27" i="6"/>
  <c r="F26" i="6"/>
  <c r="E26" i="6"/>
  <c r="D26" i="6"/>
  <c r="F25" i="6"/>
  <c r="E25" i="6"/>
  <c r="D25" i="6"/>
  <c r="F24" i="6"/>
  <c r="E24" i="6"/>
  <c r="D24" i="6"/>
  <c r="F23" i="6"/>
  <c r="E23" i="6"/>
  <c r="D23" i="6"/>
  <c r="F21" i="6"/>
  <c r="E21" i="6"/>
  <c r="D21" i="6"/>
  <c r="F20" i="6"/>
  <c r="E20" i="6"/>
  <c r="D20" i="6"/>
  <c r="F19" i="6"/>
  <c r="E19" i="6"/>
  <c r="D19" i="6"/>
  <c r="F18" i="6"/>
  <c r="E18" i="6"/>
  <c r="D18" i="6"/>
  <c r="F16" i="6"/>
  <c r="E16" i="6"/>
  <c r="D16" i="6"/>
  <c r="F15" i="6"/>
  <c r="E15" i="6"/>
  <c r="D15" i="6"/>
  <c r="F14" i="6"/>
  <c r="E14" i="6"/>
  <c r="D14" i="6"/>
  <c r="F12" i="6"/>
  <c r="E12" i="6"/>
  <c r="D12" i="6"/>
  <c r="F10" i="6"/>
  <c r="E10" i="6"/>
  <c r="D10" i="6"/>
  <c r="F9" i="6"/>
  <c r="E9" i="6"/>
  <c r="D9" i="6"/>
  <c r="F8" i="6"/>
  <c r="E8" i="6"/>
  <c r="D8" i="6"/>
  <c r="J15" i="50"/>
  <c r="I15" i="50"/>
  <c r="H15" i="50"/>
  <c r="G15" i="50"/>
  <c r="F15" i="50"/>
  <c r="E15" i="50"/>
  <c r="D15" i="50"/>
  <c r="C15" i="50"/>
  <c r="J14" i="50"/>
  <c r="I14" i="50"/>
  <c r="H14" i="50"/>
  <c r="G14" i="50"/>
  <c r="F14" i="50"/>
  <c r="E14" i="50"/>
  <c r="D14" i="50"/>
  <c r="C14" i="50"/>
  <c r="J13" i="50"/>
  <c r="I13" i="50"/>
  <c r="H13" i="50"/>
  <c r="G13" i="50"/>
  <c r="F13" i="50"/>
  <c r="E13" i="50"/>
  <c r="D13" i="50"/>
  <c r="C13" i="50"/>
  <c r="J12" i="50"/>
  <c r="I12" i="50"/>
  <c r="H12" i="50"/>
  <c r="G12" i="50"/>
  <c r="F12" i="50"/>
  <c r="E12" i="50"/>
  <c r="D12" i="50"/>
  <c r="C12" i="50"/>
  <c r="J11" i="50"/>
  <c r="I11" i="50"/>
  <c r="H11" i="50"/>
  <c r="G11" i="50"/>
  <c r="F11" i="50"/>
  <c r="E11" i="50"/>
  <c r="D11" i="50"/>
  <c r="C11" i="50"/>
  <c r="J10" i="50"/>
  <c r="I10" i="50"/>
  <c r="H10" i="50"/>
  <c r="G10" i="50"/>
  <c r="F10" i="50"/>
  <c r="E10" i="50"/>
  <c r="D10" i="50"/>
  <c r="C10" i="50"/>
  <c r="J9" i="50"/>
  <c r="I9" i="50"/>
  <c r="H9" i="50"/>
  <c r="G9" i="50"/>
  <c r="F9" i="50"/>
  <c r="E9" i="50"/>
  <c r="D9" i="50"/>
  <c r="C9" i="50"/>
  <c r="J8" i="50"/>
  <c r="I8" i="50"/>
  <c r="H8" i="50"/>
  <c r="G8" i="50"/>
  <c r="F8" i="50"/>
  <c r="E8" i="50"/>
  <c r="D8" i="50"/>
  <c r="C8" i="50"/>
  <c r="J7" i="50"/>
  <c r="I7" i="50"/>
  <c r="H7" i="50"/>
  <c r="G7" i="50"/>
  <c r="F7" i="50"/>
  <c r="E7" i="50"/>
  <c r="D7" i="50"/>
  <c r="C7" i="50"/>
  <c r="F21" i="49"/>
  <c r="E21" i="49"/>
  <c r="D21" i="49"/>
  <c r="C21" i="49"/>
  <c r="F20" i="49"/>
  <c r="E20" i="49"/>
  <c r="D20" i="49"/>
  <c r="C20" i="49"/>
  <c r="F19" i="49"/>
  <c r="E19" i="49"/>
  <c r="D19" i="49"/>
  <c r="C19" i="49"/>
  <c r="F18" i="49"/>
  <c r="E18" i="49"/>
  <c r="D18" i="49"/>
  <c r="C18" i="49"/>
  <c r="F17" i="49"/>
  <c r="E17" i="49"/>
  <c r="D17" i="49"/>
  <c r="C17" i="49"/>
  <c r="F16" i="49"/>
  <c r="E16" i="49"/>
  <c r="D16" i="49"/>
  <c r="C16" i="49"/>
  <c r="F15" i="49"/>
  <c r="E15" i="49"/>
  <c r="D15" i="49"/>
  <c r="C15" i="49"/>
  <c r="F14" i="49"/>
  <c r="E14" i="49"/>
  <c r="D14" i="49"/>
  <c r="C14" i="49"/>
  <c r="F13" i="49"/>
  <c r="E13" i="49"/>
  <c r="D13" i="49"/>
  <c r="C13" i="49"/>
  <c r="F12" i="49"/>
  <c r="E12" i="49"/>
  <c r="D12" i="49"/>
  <c r="C12" i="49"/>
  <c r="F11" i="49"/>
  <c r="E11" i="49"/>
  <c r="D11" i="49"/>
  <c r="C11" i="49"/>
  <c r="F10" i="49"/>
  <c r="E10" i="49"/>
  <c r="D10" i="49"/>
  <c r="C10" i="49"/>
  <c r="F9" i="49"/>
  <c r="E9" i="49"/>
  <c r="D9" i="49"/>
  <c r="C9" i="49"/>
  <c r="F8" i="49"/>
  <c r="E8" i="49"/>
  <c r="D8" i="49"/>
  <c r="C8" i="49"/>
  <c r="D7" i="48"/>
  <c r="C7" i="48"/>
  <c r="G15" i="17"/>
  <c r="D15" i="17"/>
  <c r="G14" i="17"/>
  <c r="D14" i="17"/>
  <c r="G13" i="17"/>
  <c r="F13" i="17"/>
  <c r="E13" i="17"/>
  <c r="D13" i="17"/>
  <c r="G12" i="17"/>
  <c r="D12" i="17"/>
  <c r="G11" i="17"/>
  <c r="D11" i="17"/>
  <c r="G10" i="17"/>
  <c r="F10" i="17"/>
  <c r="E10" i="17"/>
  <c r="D10" i="17"/>
  <c r="L19" i="16"/>
  <c r="K19" i="16"/>
  <c r="J19" i="16"/>
  <c r="I19" i="16"/>
  <c r="H19" i="16"/>
  <c r="G19" i="16"/>
  <c r="F19" i="16"/>
  <c r="L18" i="16"/>
  <c r="K18" i="16"/>
  <c r="J18" i="16"/>
  <c r="I18" i="16"/>
  <c r="H18" i="16"/>
  <c r="G18" i="16"/>
  <c r="F18" i="16"/>
  <c r="L17" i="16"/>
  <c r="K17" i="16"/>
  <c r="J17" i="16"/>
  <c r="I17" i="16"/>
  <c r="H17" i="16"/>
  <c r="G17" i="16"/>
  <c r="F17" i="16"/>
  <c r="L16" i="16"/>
  <c r="K16" i="16"/>
  <c r="J16" i="16"/>
  <c r="I16" i="16"/>
  <c r="H16" i="16"/>
  <c r="G16" i="16"/>
  <c r="F16" i="16"/>
  <c r="L15" i="16"/>
  <c r="K15" i="16"/>
  <c r="J15" i="16"/>
  <c r="I15" i="16"/>
  <c r="H15" i="16"/>
  <c r="G15" i="16"/>
  <c r="F15" i="16"/>
  <c r="L14" i="16"/>
  <c r="K14" i="16"/>
  <c r="J14" i="16"/>
  <c r="I14" i="16"/>
  <c r="H14" i="16"/>
  <c r="G14" i="16"/>
  <c r="F14" i="16"/>
  <c r="E14" i="16"/>
  <c r="D14" i="16"/>
  <c r="E13" i="16"/>
  <c r="D13" i="16"/>
  <c r="S16" i="15"/>
  <c r="P16" i="15"/>
  <c r="M16" i="15"/>
  <c r="L16" i="15"/>
  <c r="I16" i="15"/>
  <c r="F16" i="15"/>
  <c r="E16" i="15"/>
  <c r="S15" i="15"/>
  <c r="P15" i="15"/>
  <c r="M15" i="15"/>
  <c r="L15" i="15"/>
  <c r="I15" i="15"/>
  <c r="F15" i="15"/>
  <c r="E15" i="15"/>
  <c r="S14" i="15"/>
  <c r="R14" i="15"/>
  <c r="Q14" i="15"/>
  <c r="P14" i="15"/>
  <c r="O14" i="15"/>
  <c r="N14" i="15"/>
  <c r="M14" i="15"/>
  <c r="L14" i="15"/>
  <c r="K14" i="15"/>
  <c r="J14" i="15"/>
  <c r="I14" i="15"/>
  <c r="H14" i="15"/>
  <c r="G14" i="15"/>
  <c r="F14" i="15"/>
  <c r="E14" i="15"/>
  <c r="S13" i="15"/>
  <c r="P13" i="15"/>
  <c r="M13" i="15"/>
  <c r="L13" i="15"/>
  <c r="I13" i="15"/>
  <c r="F13" i="15"/>
  <c r="E13" i="15"/>
  <c r="S12" i="15"/>
  <c r="P12" i="15"/>
  <c r="M12" i="15"/>
  <c r="L12" i="15"/>
  <c r="I12" i="15"/>
  <c r="F12" i="15"/>
  <c r="E12" i="15"/>
  <c r="S11" i="15"/>
  <c r="R11" i="15"/>
  <c r="Q11" i="15"/>
  <c r="P11" i="15"/>
  <c r="O11" i="15"/>
  <c r="N11" i="15"/>
  <c r="M11" i="15"/>
  <c r="L11" i="15"/>
  <c r="K11" i="15"/>
  <c r="J11" i="15"/>
  <c r="I11" i="15"/>
  <c r="H11" i="15"/>
  <c r="G11" i="15"/>
  <c r="F11" i="15"/>
  <c r="E11" i="15"/>
</calcChain>
</file>

<file path=xl/sharedStrings.xml><?xml version="1.0" encoding="utf-8"?>
<sst xmlns="http://schemas.openxmlformats.org/spreadsheetml/2006/main" count="3809" uniqueCount="1527">
  <si>
    <t>Arie acoperita</t>
  </si>
  <si>
    <t>Cod formular</t>
  </si>
  <si>
    <t>Nume formular</t>
  </si>
  <si>
    <t>Cale catre formular</t>
  </si>
  <si>
    <t>Capitalul reglementat</t>
  </si>
  <si>
    <t>CC1</t>
  </si>
  <si>
    <t xml:space="preserve">Structura capitalului reglementat </t>
  </si>
  <si>
    <t>CC2</t>
  </si>
  <si>
    <t>Reconcilierea capitalului reglementat cu Situatiile Financiare</t>
  </si>
  <si>
    <t>KM1</t>
  </si>
  <si>
    <t xml:space="preserve">Indicatori cheie </t>
  </si>
  <si>
    <t>KM1'!A1</t>
  </si>
  <si>
    <t>Cerinte de capital</t>
  </si>
  <si>
    <t>UE OV1</t>
  </si>
  <si>
    <t>Privire de ansamblu asupra RWA</t>
  </si>
  <si>
    <t>UE_OV1!A1</t>
  </si>
  <si>
    <t>Amortizoare de capital</t>
  </si>
  <si>
    <t>Expuneri subiect al masurilor aplicate ca raspuns la criza COVID-19</t>
  </si>
  <si>
    <t>Formular 1 Covid</t>
  </si>
  <si>
    <t>Informatii despre credite si avansuri subiect al moratoriilor legislative si ne-legislative</t>
  </si>
  <si>
    <t>Formular 2 Covid</t>
  </si>
  <si>
    <t>Defalcarea creditelor si avansurilor subiect al moratoriilor legislative si ne-legislative dupa maturitatea reziduala a moratoriilor</t>
  </si>
  <si>
    <t>Formular 3 Covid</t>
  </si>
  <si>
    <t>Informatii despre creditele si avansurile nou acordate in baza noilor scheme de garantare introduse ca raspuns la COVID-19</t>
  </si>
  <si>
    <t>Efectul de levier</t>
  </si>
  <si>
    <t>LRSum</t>
  </si>
  <si>
    <t>Comparatie intre active contabile si expunerea in scop calcul indicator Efect de Levier</t>
  </si>
  <si>
    <t>LRSum!A1</t>
  </si>
  <si>
    <t>LRCom</t>
  </si>
  <si>
    <t>Indicatorul Efectul  de Levier</t>
  </si>
  <si>
    <t>LRcom!A1</t>
  </si>
  <si>
    <t>Lichiditatea</t>
  </si>
  <si>
    <t>LIQ1</t>
  </si>
  <si>
    <t>Indicatorul de acoperire a necesarului de lichiditate (LCR)</t>
  </si>
  <si>
    <t>LIQ1'!A1</t>
  </si>
  <si>
    <t>LIQ2</t>
  </si>
  <si>
    <t>Necesar de finantare stabila(NSFR)</t>
  </si>
  <si>
    <t>LIQ2'!A1</t>
  </si>
  <si>
    <t>Riscul de piata</t>
  </si>
  <si>
    <t>Expuneri neincluse in portofoliul de tranzactionare</t>
  </si>
  <si>
    <t>IRRBB1</t>
  </si>
  <si>
    <t>Senzitivitatea EVE si NII la miscarile ratelor de dobanda</t>
  </si>
  <si>
    <t>IRRBB1'!A1</t>
  </si>
  <si>
    <t>Cuprins</t>
  </si>
  <si>
    <t xml:space="preserve">Componenta fondurilor proprii </t>
  </si>
  <si>
    <t>Mii RON</t>
  </si>
  <si>
    <t>Cuantumuri</t>
  </si>
  <si>
    <t>Referinta</t>
  </si>
  <si>
    <t>Fonduri proprii de nivel 1 de bază (CET1): instrumente și rezerve</t>
  </si>
  <si>
    <t>Instrumentele de capital și conturile de prime de emisiune aferente</t>
  </si>
  <si>
    <t xml:space="preserve">Din care: Instrumente de capital plătite </t>
  </si>
  <si>
    <t>f</t>
  </si>
  <si>
    <t>Rezultatul reportat</t>
  </si>
  <si>
    <t>h-i+j-l-n</t>
  </si>
  <si>
    <t>Alte elemente ale rezultatului global acumulate (și alte rezerve)</t>
  </si>
  <si>
    <t>EU-3a</t>
  </si>
  <si>
    <t>Fonduri pentru riscuri bancare generale</t>
  </si>
  <si>
    <t>Cuantumul elementelor eligibile menționate la articolul 484 alineatul (3) și conturile de prime de emisiune aferente care fac obiectul eliminării progresive din fondurile proprii de nivel 1 de bază</t>
  </si>
  <si>
    <t>Interesele minoritare (cuantumul care poate fi inclus în fondurile proprii de nivel 1 de bază consolidate)</t>
  </si>
  <si>
    <t>EU-5a</t>
  </si>
  <si>
    <t>Profiturile interimare verificate în mod independent, după deducerea oricăror obligații sau dividende previzibile</t>
  </si>
  <si>
    <t>Fondurile proprii de nivel 1 de bază (CET1) înainte de ajustările de reglementare</t>
  </si>
  <si>
    <t>Fonduri proprii de nivel 1 de bază (CET1): ajustări de reglementare</t>
  </si>
  <si>
    <t>Ajustările de valoare suplimentare (valoare negativă)</t>
  </si>
  <si>
    <t>Imobilizările necorporale (excluzând obligațiile fiscale aferente) (valoare negativă)</t>
  </si>
  <si>
    <t>b-a</t>
  </si>
  <si>
    <t>Nu se aplică</t>
  </si>
  <si>
    <t>Creanțele privind impozitul amânat care se bazează pe profitabilitatea viitoare, cu excluderea celor rezultate din diferențe temporare [fără obligațiile fiscale aferente atunci când sunt îndeplinite condițiile de la articolul 38 alineatul (3) din CRR] (valoare negativă)</t>
  </si>
  <si>
    <t>Rezervele rezultate din evaluarea la valoarea justă, reprezentând câștiguri sau pierderi generate de acoperirile fluxurilor de numerar ale instrumentelor financiare care nu sunt evaluate la valoarea justă</t>
  </si>
  <si>
    <t>Valorile negative care rezultă din calcularea cuantumurilor pierderilor așteptate</t>
  </si>
  <si>
    <t>Orice creștere a capitalului propriu care rezultă din activele securitizate (valoare negativă)</t>
  </si>
  <si>
    <t>Câștigurile sau pierderile din evaluarea la valoarea justă a datoriilor și care rezultă din modificarea propriei calități a creditului</t>
  </si>
  <si>
    <t>Activele fondului de pensii cu beneficii determinate (valoare negativă)</t>
  </si>
  <si>
    <t>Deținerile directe, indirecte și sintetice ale unei instituții de instrumente proprii de fonduri proprii de nivel 1 de bază (valoare negativă)</t>
  </si>
  <si>
    <t>Deținerile directe, indirecte și sintetice de instrumente de fonduri proprii de nivel 1 de bază ale entităților din sectorul financiar, dacă aceste entități și instituția dețin participații reciproce menite să crească în mod artificial fondurile proprii ale instituției (valoare negativă)</t>
  </si>
  <si>
    <t>Deținerile directe, indirecte și sintetice ale instituției de instrumente de fonduri proprii de nivel 1 de bază ale entităților din sectorul financiar în care instituția nu deține o investiție semnificativă (cuantum peste pragul de 10 % și excluzând pozițiile scurte eligibile) (valoare negativă)</t>
  </si>
  <si>
    <t>Deținerile directe, indirecte și sintetice ale instituției de instrumente de fonduri proprii de nivel 1 de bază ale entităților din sectorul financiar în care instituția deține o investiție semnificativă (cuantum peste pragul de 10 % și excluzând pozițiile scurte eligibile) (valoare negativă)</t>
  </si>
  <si>
    <t>EU-20a</t>
  </si>
  <si>
    <t>Cuantumul expunerii aferent următoarelor elemente care se califică pentru o pondere de risc de 1 250  %, atunci când instituția optează pentru alternativa deducerii</t>
  </si>
  <si>
    <t>EU-20b</t>
  </si>
  <si>
    <t>din care: dețineri calificate din afara sectorului financiar (valoare negativă)</t>
  </si>
  <si>
    <t>EU-20c</t>
  </si>
  <si>
    <t>din care: poziții din securitizare (valoare negativă)</t>
  </si>
  <si>
    <t>EU-20d</t>
  </si>
  <si>
    <t>din care: tranzacții incomplete (valoare negativă)</t>
  </si>
  <si>
    <t>Creanțele privind impozitul amânat rezultate din diferențe temporare [cuantumul peste pragul de 10 %, cu deducerea obligațiilor fiscale aferente atunci când sunt îndeplinite condițiile de la articolul 38 alineatul (3) din CRR] (valoare negativă)</t>
  </si>
  <si>
    <t>Cuantumul peste pragul de 17,65 % (valoare negativă)</t>
  </si>
  <si>
    <t>din care: dețineri directe, indirecte și sintetice ale instituției de instrumente de fonduri proprii de nivel 1 ale entităților din sectorul financiar în care instituția deține o investiție semnificativă</t>
  </si>
  <si>
    <t>din care: creanțe privind impozitul amânat rezultate din diferențe temporare</t>
  </si>
  <si>
    <t>EU-25 a</t>
  </si>
  <si>
    <t>Pierderile exercițiului financiar în curs (valoare negativă)</t>
  </si>
  <si>
    <t>EU-25b</t>
  </si>
  <si>
    <t>Impozitele previzibile referitoare la elementele de fonduri proprii de nivel 1 de bază, cu excepția cazului în care instituția ajustează corespunzător cuantumul elementelor de fonduri proprii de nivel 1 de bază, în măsura în care astfel de impozite reduc cuantumul până la care aceste elemente pot fi utilizate pentru acoperirea riscurilor sau a pierderilor (valoare negativă)</t>
  </si>
  <si>
    <t>Deducerile eligibile din fondurile proprii de nivel 1 suplimentar (AT1) care depășesc elementele de fonduri proprii de nivel 1 suplimentar ale instituției (valoare negativă)</t>
  </si>
  <si>
    <t>27a</t>
  </si>
  <si>
    <t>Alte ajustări de reglementare</t>
  </si>
  <si>
    <t>Ajustări reglementate totale ale fondurilor proprii de nivel 1 de bază (CET1)</t>
  </si>
  <si>
    <t>Fonduri proprii de nivel 1 de bază (CET1)</t>
  </si>
  <si>
    <t>Fondurile proprii de nivel 1 suplimentar (AT1): instrumente</t>
  </si>
  <si>
    <t>g</t>
  </si>
  <si>
    <t>din care: clasificate drept capital propriu în conformitate cu standardele contabile aplicabile</t>
  </si>
  <si>
    <t>din care: clasificate drept datorii în conformitate cu standardele contabile aplicabile</t>
  </si>
  <si>
    <t>Cuantumul elementelor eligibile menționate la articolul 484 alineatul (4) din CRR și conturile de prime de emisiune aferente care fac obiectul eliminării progresive din fondurile proprii de nivel 1 suplimentar</t>
  </si>
  <si>
    <t>EU-33a</t>
  </si>
  <si>
    <t>Cuantumul elementelor eligibile menționate la articolul 494a alineatul (1) din CRR care fac obiectul eliminării progresive din fondurile proprii de nivel 1 suplimentar</t>
  </si>
  <si>
    <t>EU-33b</t>
  </si>
  <si>
    <t>Cuantumul elementelor eligibile menționate la articolul 494b alineatul (1) din CRR care fac obiectul eliminării progresive din fondurile proprii de nivel 1 suplimentar</t>
  </si>
  <si>
    <t>Fondurile proprii de nivel 1 de bază eligibile incluse în fondurile proprii de nivel 1 suplimentar consolidate (inclusiv interesele minoritare neincluse pe rândul 5) emise de filiale și deținute de părți terțe</t>
  </si>
  <si>
    <t>din care: instrumentele emise de filiale care fac obiectul eliminării progresive</t>
  </si>
  <si>
    <t>Fondurile proprii de nivel 1 suplimentar (AT1) înainte de ajustările de reglementare</t>
  </si>
  <si>
    <t>Fondurile proprii de nivel 1 suplimentar (AT1): ajustări de reglementare</t>
  </si>
  <si>
    <t>Deținerile directe, indirecte și sintetice ale unei instituții de instrumente proprii de fonduri proprii de nivel 1 suplimentar (valoare negativă)</t>
  </si>
  <si>
    <t>Deținerile directe, indirecte și sintetice de instrumente de fonduri proprii de nivel 1 suplimentar ale entităților din sectorul financiar, dacă aceste entități și instituția dețin participații reciproce menite să crească în mod artificial fondurile proprii ale instituției (valoare negativă)</t>
  </si>
  <si>
    <t>Deținerile directe, indirecte și sintetice de instrumente de fonduri proprii de nivel 1 suplimentar ale entităților din sectorul financiar în care instituția nu deține o investiție semnificativă (valoare peste pragul de 10 % și excluzând pozițiile scurte eligibile) (valoare negativă)</t>
  </si>
  <si>
    <t>Deținerile directe, indirecte și sintetice ale instituției de instrumente de fonduri proprii de nivel 1 suplimentar ale entităților din sectorul financiar în care instituția deține o investiție semnificativă (excluzând pozițiile scurte eligibile) (valoare negativă)</t>
  </si>
  <si>
    <t>Deducerile eligibile din fondurile proprii de nivel 2 (T2) care depășesc elementele de fonduri proprii de nivel 2 ale instituției (valoare negativă)</t>
  </si>
  <si>
    <t>42a</t>
  </si>
  <si>
    <t>Alte ajustări de reglementare ale fondurilor proprii de nivel 1 suplimentar</t>
  </si>
  <si>
    <t>Ajustări de reglementare totale ale fondurilor proprii de nivel 1 suplimentar (AT1)</t>
  </si>
  <si>
    <t>Fondurile proprii de nivel 1 suplimentar (AT1)</t>
  </si>
  <si>
    <t>Fondurile proprii de nivel 1 (T1 = CET1 + AT1)</t>
  </si>
  <si>
    <t>Fondurile proprii de nivel 2 (T2): instrumente</t>
  </si>
  <si>
    <t>c+d-e</t>
  </si>
  <si>
    <t>Cuantumul elementelor eligibile menționate la articolul 484 alineatul (5) din CRR și conturile de prime de emisiune aferente care fac obiectul eliminării progresive din fondurile proprii de nivel 2, astfel cum se descrie la articolul 486 alineatul (4) din CRR</t>
  </si>
  <si>
    <t>EU-47a</t>
  </si>
  <si>
    <t>Cuantumul elementelor eligibile menționate la articolul 494a alineatul (2) din CRR care fac obiectul eliminării progresive din fondurile proprii de nivel 2</t>
  </si>
  <si>
    <t>EU-47b</t>
  </si>
  <si>
    <t>Cuantumul elementelor eligibile menționate la articolul 494b alineatul (2) din CRR care fac obiectul eliminării progresive din fondurile proprii de nivel 2</t>
  </si>
  <si>
    <t>Instrumentele de fonduri proprii eligibile incluse în fondurile proprii de nivel 2 consolidate (inclusiv interesele minoritare și instrumentele de fonduri proprii de nivel 1 suplimentar neincluse pe rândul 5 sau 34) emise de filiale și deținute de părți terțe</t>
  </si>
  <si>
    <t>Ajustările pentru riscul de credit</t>
  </si>
  <si>
    <t>Fonduri proprii de nivel 2 (T2) înainte de ajustările de reglementare</t>
  </si>
  <si>
    <t>Fondurile proprii de nivel 2 (T2): ajustări de reglementare</t>
  </si>
  <si>
    <t>Deținerile directe, indirecte și sintetice ale unei instituții de instrumente proprii de fonduri proprii de nivel 2 și împrumuturile subordonate (valoare negativă)</t>
  </si>
  <si>
    <t>Deținerile directe, indirecte și sintetice de instrumente de fonduri proprii de nivel 2 și împrumuturile subordonate ale entităților din sectorul financiar, dacă aceste entități și instituția dețin participații reciproce menite să crească în mod artificial fondurile proprii ale instituției (valoare negativă)</t>
  </si>
  <si>
    <t>Deținerile directe, indirecte și sintetice de instrumente de fonduri proprii de nivel 2 și împrumuturile subordonate ale entităților din sectorul financiar în care instituția nu deține o investiție semnificativă (cuantum peste pragul de 10 % și excluzând pozițiile scurte eligibile) (valoare negativă)</t>
  </si>
  <si>
    <t>54a</t>
  </si>
  <si>
    <t>Deținerile directe, indirecte și sintetice ale instituției de instrumente de fonduri proprii de nivel 2 și împrumuturile subordonate ale entităților din sectorul financiar în care instituția deține o investiție semnificativă (excluzând pozițiile scurte eligibile) (valoare negativă)</t>
  </si>
  <si>
    <t>EU-56a</t>
  </si>
  <si>
    <t>Deducerile eligibile din datoriile eligibile care depășesc elementele de datorii eligibile ale instituției (valoare negativă)</t>
  </si>
  <si>
    <t>EU-56b</t>
  </si>
  <si>
    <t>Alte ajustări de reglementare ale fondurilor proprii de nivel 2</t>
  </si>
  <si>
    <t>Ajustările de reglementare totale ale fondurilor proprii de nivel 2 (T2)</t>
  </si>
  <si>
    <t>Fondurile proprii de nivel 2 (T2)</t>
  </si>
  <si>
    <t>Fondurile proprii totale (TC = T1 + T2)</t>
  </si>
  <si>
    <t>Cuantumul total al expunerii la risc</t>
  </si>
  <si>
    <t>Ratele de adecvare a capitalului și cerințele de capital, inclusiv amortizoarele</t>
  </si>
  <si>
    <t>Fondurile proprii de nivel 1 de bază</t>
  </si>
  <si>
    <t>Fondurile proprii de nivel 1</t>
  </si>
  <si>
    <t>Fonduri proprii totale</t>
  </si>
  <si>
    <t>Cerințele globale de fonduri proprii de nivel 1 de bază ale instituției</t>
  </si>
  <si>
    <t>din care: cerința privind amortizorul de conservare a capitalului</t>
  </si>
  <si>
    <t>din care: cerința privind amortizorul anticiclic de capital</t>
  </si>
  <si>
    <t>din care: cerința privind amortizorul de risc sistemic</t>
  </si>
  <si>
    <t>EU-67a</t>
  </si>
  <si>
    <t>din care: cerința privind amortizorul pentru instituții globale de importanță sistemic (G-SII) sau alte instituții de importanță sistemică (O-SII)</t>
  </si>
  <si>
    <t>EU-67b</t>
  </si>
  <si>
    <t>din care: cerințele de fonduri proprii suplimentare pentru abordarea riscurilor, altele decât riscul asociat folosirii excesive a efectului de levier</t>
  </si>
  <si>
    <t>Fondurile proprii de nivel 1 de bază (ca procentaj din cuantumul expunerii la risc) disponibile după îndeplinirea cerințelor de capital minim</t>
  </si>
  <si>
    <t>Reconcilierea elementelor incluse in calculul fondurilor proprii cu situatiile financiare</t>
  </si>
  <si>
    <t>Grup</t>
  </si>
  <si>
    <t xml:space="preserve"> 31 decembrie 2022 </t>
  </si>
  <si>
    <t>Referință</t>
  </si>
  <si>
    <t>Active </t>
  </si>
  <si>
    <t>Numerar şi disponibilităţi la Banca Centrală</t>
  </si>
  <si>
    <t>Credite şi avansuri acordate băncilor evaluate la cost amortizat</t>
  </si>
  <si>
    <t>Active derivate deţinute pentru managementul riscului</t>
  </si>
  <si>
    <t>Active financiare deţinute pentru tranzacţionare</t>
  </si>
  <si>
    <t>Active financiare evaluate obligatoriu la valoarea justă prin profit sau pierdere</t>
  </si>
  <si>
    <t xml:space="preserve">Modificările de valoare justă aferente elementelor acoperite - activ </t>
  </si>
  <si>
    <t>Titluri de datorie evaluate la valoarea justă prin alte elemente ale rezultatului global</t>
  </si>
  <si>
    <t>Instrumente de capital evaluate la valoarea justă prin alte elemente ale rezultatului global</t>
  </si>
  <si>
    <t>Investiții în filiale, asocieri în participație și entități asociate</t>
  </si>
  <si>
    <t>Credite şi avansuri acordate clienţilor evaluate la cost amortizat</t>
  </si>
  <si>
    <t>Titluri de datorie evaluate la cost amortizat</t>
  </si>
  <si>
    <t>Creanţe privind impozitul pe profit</t>
  </si>
  <si>
    <t>Alte active</t>
  </si>
  <si>
    <t>Creanţe privind impozitul amânat</t>
  </si>
  <si>
    <t>din care: Datoriile privind impozitul amanat asociate altor imobilizari necorporale</t>
  </si>
  <si>
    <t>a</t>
  </si>
  <si>
    <t>Imobilizări corporale și active cu drept de utilizare</t>
  </si>
  <si>
    <t>Imobilizări necorporale</t>
  </si>
  <si>
    <t>b</t>
  </si>
  <si>
    <t>Total active</t>
  </si>
  <si>
    <t>Datorii financiare deţinute pentru tranzacţionare</t>
  </si>
  <si>
    <t>Pasive derivate deţinute pentru managementul riscului</t>
  </si>
  <si>
    <t>Depozite de la bănci</t>
  </si>
  <si>
    <t>Depozite de la clienţi</t>
  </si>
  <si>
    <t>Credite de la bănci şi alte instituţii financiare</t>
  </si>
  <si>
    <t>Modificările de valoare justă aferente elementelor acoperite - pasiv</t>
  </si>
  <si>
    <t>Datorii privind impozitul pe profit curent</t>
  </si>
  <si>
    <t xml:space="preserve">Alte datorii </t>
  </si>
  <si>
    <t>Obligaţiuni emise</t>
  </si>
  <si>
    <t>din care: Obligatiuni subordonate</t>
  </si>
  <si>
    <t>c</t>
  </si>
  <si>
    <t>Datorii subordonate</t>
  </si>
  <si>
    <t>d</t>
  </si>
  <si>
    <t>din care: Amortizarea imprumuturilor subordonate si dobanda acumulata</t>
  </si>
  <si>
    <t>e</t>
  </si>
  <si>
    <t>Provizioane</t>
  </si>
  <si>
    <t>Datorii privind impozitul amanat</t>
  </si>
  <si>
    <t>Total datorii</t>
  </si>
  <si>
    <t>Capital propriu</t>
  </si>
  <si>
    <t>Capital social</t>
  </si>
  <si>
    <t>Alte elemente de capitaluri</t>
  </si>
  <si>
    <t>Rezultat reportat</t>
  </si>
  <si>
    <t>h</t>
  </si>
  <si>
    <t>i</t>
  </si>
  <si>
    <t>Alte rezerve</t>
  </si>
  <si>
    <t>j</t>
  </si>
  <si>
    <t>Din care:</t>
  </si>
  <si>
    <t>Rezerva legala</t>
  </si>
  <si>
    <t>k</t>
  </si>
  <si>
    <t>din care: impozit rezerva</t>
  </si>
  <si>
    <t>l</t>
  </si>
  <si>
    <t>Modificari de valoare justa aferente instrumentelor de datorie evaluate la valoarea justa prin alte elemente ale rezultatului global</t>
  </si>
  <si>
    <t>m</t>
  </si>
  <si>
    <t>din care: pierderilor nerealizate rezultate din evaluarea la valoarea justă prin alte elemente ale rezultatului global conform regulamentului 873/2020</t>
  </si>
  <si>
    <t>n</t>
  </si>
  <si>
    <t>Total capital propriu</t>
  </si>
  <si>
    <t>UE OV1 – Privire de ansamblu asupra RWA</t>
  </si>
  <si>
    <t>RWA</t>
  </si>
  <si>
    <t>Cerinte minime de capital</t>
  </si>
  <si>
    <t>30.06.2022</t>
  </si>
  <si>
    <t>31.12.2021</t>
  </si>
  <si>
    <t>Riscul de credit (excluzand CCR)</t>
  </si>
  <si>
    <t xml:space="preserve">Din care abordarea standardizata </t>
  </si>
  <si>
    <t xml:space="preserve">Din care abordarea IRB de baza (F-IRB) </t>
  </si>
  <si>
    <t>Din care abordarea bazata pe incadrare</t>
  </si>
  <si>
    <t>EU 4a</t>
  </si>
  <si>
    <t>Din care titluri de capital care fac obiectul metodei simple de ponderare la risc</t>
  </si>
  <si>
    <t xml:space="preserve">Din care abordarea IRB avansata (A-IRB) </t>
  </si>
  <si>
    <t xml:space="preserve">Riscul de credit al contrapartii – CCR </t>
  </si>
  <si>
    <t>Din care metoda modelului intern (MMI)</t>
  </si>
  <si>
    <t>EU 8a</t>
  </si>
  <si>
    <t>Din care expuneri fata de o CPC</t>
  </si>
  <si>
    <t>EU 8b</t>
  </si>
  <si>
    <t>Din care ajustarea evaluarii creditului – CVA</t>
  </si>
  <si>
    <t>Din care alte CCR</t>
  </si>
  <si>
    <t xml:space="preserve">Riscul de decontare </t>
  </si>
  <si>
    <t>Expunerile din securitizare din afara portofoliului de tranzactionare (dupa plafon)</t>
  </si>
  <si>
    <t xml:space="preserve">Din care abordarea SEC-IRBA </t>
  </si>
  <si>
    <t>Din care SEC-ERBA (inclusiv IAA)</t>
  </si>
  <si>
    <t xml:space="preserve">Din care abordarea SEC-SA </t>
  </si>
  <si>
    <t>EU 19a</t>
  </si>
  <si>
    <t>Din care 1250 %/deducere</t>
  </si>
  <si>
    <t>Riscul de pozitie, riscul valutar si riscul de marfa (riscul de piata)</t>
  </si>
  <si>
    <t xml:space="preserve">Din care AMI </t>
  </si>
  <si>
    <t>EU 22a</t>
  </si>
  <si>
    <t>Expuneri mari</t>
  </si>
  <si>
    <t xml:space="preserve">Riscul operational </t>
  </si>
  <si>
    <t>EU 23a</t>
  </si>
  <si>
    <t xml:space="preserve">Din care abordarea de baza </t>
  </si>
  <si>
    <t>EU 23b</t>
  </si>
  <si>
    <t>EU 23c</t>
  </si>
  <si>
    <t xml:space="preserve">Din care abordarea avansata de evaluare </t>
  </si>
  <si>
    <t>Cuantumuri sub pragurile pentru deducere (supuse unei ponderi de risc de 250 %)</t>
  </si>
  <si>
    <t>Total</t>
  </si>
  <si>
    <t>CR8 – Situațiile fluxului RWEA pentru expunerile la riscul de credit conform abordării IRB</t>
  </si>
  <si>
    <t>Cuantumul ponderat la risc al expunerii</t>
  </si>
  <si>
    <t>Cuantumul ponderat la risc al expunerii la sfârșitul perioadei anterioare de raportare</t>
  </si>
  <si>
    <t>Dimensiunea activelor (±)</t>
  </si>
  <si>
    <t>Calitatea activelor (±)</t>
  </si>
  <si>
    <t>Actualizări ale modelelor (±)</t>
  </si>
  <si>
    <t>Metodologie și politică (±)</t>
  </si>
  <si>
    <t>Achiziții și cedări (±)</t>
  </si>
  <si>
    <t>Variații ale cursului valutar (±)</t>
  </si>
  <si>
    <t>Altele (±)</t>
  </si>
  <si>
    <t>Cuantumul ponderat la risc al expunerii la sfârșitul perioadei de raportare</t>
  </si>
  <si>
    <t>CR10.5 Expuneri din titluri de capital conform metodei simple de ponderare la risc</t>
  </si>
  <si>
    <t>Categorii reglementate</t>
  </si>
  <si>
    <t>Scadență reziduală</t>
  </si>
  <si>
    <t>Expunere bilanțieră*</t>
  </si>
  <si>
    <t>Expunere extrabilanțieră</t>
  </si>
  <si>
    <t>Ponderea de risc</t>
  </si>
  <si>
    <t>Valoarea expunerii</t>
  </si>
  <si>
    <t>Cuantumul pierderilor așteptate</t>
  </si>
  <si>
    <t>Categoria 1</t>
  </si>
  <si>
    <t>Mai puțin de 2,5 ani</t>
  </si>
  <si>
    <t>2,5 ani sau mai mult</t>
  </si>
  <si>
    <t>Categoria 2</t>
  </si>
  <si>
    <t>Categoria 3</t>
  </si>
  <si>
    <t>Categoria 4</t>
  </si>
  <si>
    <t>Categoria 5</t>
  </si>
  <si>
    <t>Categorii</t>
  </si>
  <si>
    <t>Expunere bilanțieră</t>
  </si>
  <si>
    <r>
      <t>Expuneri din capital privat (</t>
    </r>
    <r>
      <rPr>
        <i/>
        <sz val="10"/>
        <color rgb="FF000000"/>
        <rFont val="Amalia"/>
        <family val="2"/>
      </rPr>
      <t>private equity</t>
    </r>
    <r>
      <rPr>
        <sz val="10"/>
        <color rgb="FF000000"/>
        <rFont val="Amalia"/>
        <family val="2"/>
      </rPr>
      <t>)</t>
    </r>
  </si>
  <si>
    <t>190 %</t>
  </si>
  <si>
    <t>Expuneri din titluri de capital tranzacționate la bursă</t>
  </si>
  <si>
    <t>290 %</t>
  </si>
  <si>
    <t>Alte expuneri din titluri de capital</t>
  </si>
  <si>
    <t>370 %</t>
  </si>
  <si>
    <t xml:space="preserve"> CCR1 – Analiza expunerii la CCR în funcție de abordare</t>
  </si>
  <si>
    <t> Mii RON</t>
  </si>
  <si>
    <t>Costul de înlocuire (RC)</t>
  </si>
  <si>
    <t>Expunerea viitoare potențială (PFE)</t>
  </si>
  <si>
    <t>EEPE</t>
  </si>
  <si>
    <t>Alfa utilizat pentru calcularea valorii expunerii reglementate</t>
  </si>
  <si>
    <t>Valoarea expunerii înainte de aplicarea tehnicilor CRM</t>
  </si>
  <si>
    <t>Valoarea expunerii după aplicarea tehnicilor CRM</t>
  </si>
  <si>
    <t>RWEA</t>
  </si>
  <si>
    <t>EU-1</t>
  </si>
  <si>
    <t>EU - Metoda expunerii inițiale (pentru instrumente financiare derivate)</t>
  </si>
  <si>
    <t>EU-2</t>
  </si>
  <si>
    <t>EU - SA-CCR simplificată (pentru instrumente financiare derivate)</t>
  </si>
  <si>
    <t>SA-CCR (pentru instrumente financiare derivate)</t>
  </si>
  <si>
    <t>MMI (pentru instrumentele financiare derivate și SFT-uri)</t>
  </si>
  <si>
    <t>2a</t>
  </si>
  <si>
    <t>Din care seturi de compensare pentru operațiuni de finanțare prin instrumente financiare</t>
  </si>
  <si>
    <t>2b</t>
  </si>
  <si>
    <t>Din care seturi de compensare pentru instrumente financiare derivate și tranzacții cu termen lung de decontare</t>
  </si>
  <si>
    <t>2c</t>
  </si>
  <si>
    <t>Din care din seturi de compensare contractuală între produse diferite</t>
  </si>
  <si>
    <t>Metoda simplă a garanțiilor financiare (pentru SFT-uri)</t>
  </si>
  <si>
    <t>Metoda extinsă a garanțiilor financiare (pentru SFT-uri)</t>
  </si>
  <si>
    <t>VaR pentru SFT-uri</t>
  </si>
  <si>
    <t>CCR2 – Tranzacții supuse cerințelor de fonduri proprii pentru riscul CVA</t>
  </si>
  <si>
    <t>Mii Ron</t>
  </si>
  <si>
    <t>Total tranzacții care fac obiectul metodei avansate</t>
  </si>
  <si>
    <t>(i)  Componenta VaR (inclusiv multiplicatorul ×3)</t>
  </si>
  <si>
    <t>(ii)  Componenta VaR în situație de criză (inclusiv multiplicatorul ×3)</t>
  </si>
  <si>
    <t>Tranzacții care fac obiectul metodei standardizate</t>
  </si>
  <si>
    <t>EU-4</t>
  </si>
  <si>
    <t>Tranzacții care fac obiectul abordării alternative (pe baza metodei expunerii inițiale)</t>
  </si>
  <si>
    <t>Total tranzacții supuse cerințelor de fonduri proprii pentru riscul CVA</t>
  </si>
  <si>
    <t>CCR3 – Abordarea standardizată – Expuneri supuse riscului de credit al contrapărții în funcție de clasa de expuneri și de ponderile de risc:</t>
  </si>
  <si>
    <t>Clase de expuneri</t>
  </si>
  <si>
    <t>0 %</t>
  </si>
  <si>
    <t>2 %</t>
  </si>
  <si>
    <t>4 %</t>
  </si>
  <si>
    <t>10 %</t>
  </si>
  <si>
    <t>20 %</t>
  </si>
  <si>
    <t>50 %</t>
  </si>
  <si>
    <t>70 %</t>
  </si>
  <si>
    <t>75 %</t>
  </si>
  <si>
    <t>100 %</t>
  </si>
  <si>
    <t>150 %</t>
  </si>
  <si>
    <t>Altele</t>
  </si>
  <si>
    <t>Valoarea totală a expunerii</t>
  </si>
  <si>
    <t>Administrații centrale sau bănci centrale</t>
  </si>
  <si>
    <t>Administrații regionale sau autorități locale</t>
  </si>
  <si>
    <t>Entități din sectorul public</t>
  </si>
  <si>
    <t>Bănci de dezvoltare multilaterală</t>
  </si>
  <si>
    <t>Organizații internaționale</t>
  </si>
  <si>
    <t>Instituții</t>
  </si>
  <si>
    <t>Societăți</t>
  </si>
  <si>
    <t>Retail</t>
  </si>
  <si>
    <t>Instituții și societăți cu o evaluare de credit pe termen scurt</t>
  </si>
  <si>
    <t>Alte elemente</t>
  </si>
  <si>
    <t>CRR4 -Abordarea IRB – Expuneri la riscul de credit al contrapărții în funcție de clasa de expuneri și de scala PD</t>
  </si>
  <si>
    <t>Total Abordarea F-IRB</t>
  </si>
  <si>
    <t> Mii Ron</t>
  </si>
  <si>
    <t>Scala PD</t>
  </si>
  <si>
    <t>Valoarea medie ponderată în funcție de expuneri a PD (%)</t>
  </si>
  <si>
    <t>Numărul debitorilor</t>
  </si>
  <si>
    <t>Valoarea medie ponderată în funcție de expuneri a LGD (%)</t>
  </si>
  <si>
    <t>Scadența medie ponderată în funcție de expuneri (ani)</t>
  </si>
  <si>
    <t>Densitatea cuantumurilor ponderate la risc ale expunerilor</t>
  </si>
  <si>
    <t>0,00 la &lt;0,15</t>
  </si>
  <si>
    <t>0,15 la &lt;0,25</t>
  </si>
  <si>
    <t>0,25 la &lt;0,50</t>
  </si>
  <si>
    <t>0,50 la &lt;0,75</t>
  </si>
  <si>
    <t>0,75 la &lt;2,50</t>
  </si>
  <si>
    <t>2,50 la &lt;10,00</t>
  </si>
  <si>
    <t>10,00 la &lt;100,00</t>
  </si>
  <si>
    <t>100,00 (Nerambursare)</t>
  </si>
  <si>
    <t>Total (toate clasele de expuneri CCR relevante)</t>
  </si>
  <si>
    <t>Corporate-Altele</t>
  </si>
  <si>
    <t>Institutii</t>
  </si>
  <si>
    <t>  Mii Ron</t>
  </si>
  <si>
    <t>-</t>
  </si>
  <si>
    <t>Corporate Finantari specializate</t>
  </si>
  <si>
    <t>Corporate SME</t>
  </si>
  <si>
    <t>   Mii Ron</t>
  </si>
  <si>
    <t>CCR5 – Compoziția garanțiilor reale pentru expunerile la riscul de credit al contrapărții</t>
  </si>
  <si>
    <t>Tipul de garanție reală</t>
  </si>
  <si>
    <t>Garanții reale utilizate în tranzacții cu instrumente financiare derivate</t>
  </si>
  <si>
    <t>Garanții reale utilizate în SFT-uri</t>
  </si>
  <si>
    <t>Valoarea justă a garanțiilor reale primite</t>
  </si>
  <si>
    <t>Valoarea justă a garanțiilor reale furnizate</t>
  </si>
  <si>
    <t>Segregate</t>
  </si>
  <si>
    <t>Nesegregate</t>
  </si>
  <si>
    <t>Numerar - moneda națională</t>
  </si>
  <si>
    <t>Numerar - alte monede</t>
  </si>
  <si>
    <t>Titluri de datorie suverană naționale</t>
  </si>
  <si>
    <t>Alte titluri de datorie suverană</t>
  </si>
  <si>
    <t>Titluri de datorie ale agențiilor guvernamentale</t>
  </si>
  <si>
    <t>Obligațiuni corporative</t>
  </si>
  <si>
    <t>Titluri de capital</t>
  </si>
  <si>
    <t>Alte garanții reale</t>
  </si>
  <si>
    <t xml:space="preserve"> CCyB2 – Cuantumul amortizorului anticiclic de capital specific instituției	 </t>
  </si>
  <si>
    <t> CCyB2 – Cuantumul amortizorului anticiclic de capital specific instituției</t>
  </si>
  <si>
    <t>Rata amortizorului anticiclic de capital specific instituției</t>
  </si>
  <si>
    <t>Cerința privind amortizorul anticiclic de capital specific instituției</t>
  </si>
  <si>
    <t>Tabel CQ1 - Calitatea creditului expunerilor restructurate în urma dificultăților financiare</t>
  </si>
  <si>
    <t xml:space="preserve">Grup </t>
  </si>
  <si>
    <t>Valoare contabila bruta a expunerilor cu masuri de restructurare</t>
  </si>
  <si>
    <t>Depreciere cumulata, modificari cumulate negative ale valorii juste datorate riscului de credit si provizioane</t>
  </si>
  <si>
    <t>Valoarea maxima a garantiei reale sau a altei garantii care poate fi luata in considerare</t>
  </si>
  <si>
    <t>Expuneri performante cu masuri de restructurare</t>
  </si>
  <si>
    <t>Expuneri neperformante cu masuri de restructurare</t>
  </si>
  <si>
    <t>Din care: Garantii financiare primite pentru expuneri neperfonnante cu masuri de restructurare</t>
  </si>
  <si>
    <t>mii RON</t>
  </si>
  <si>
    <t>Din care: in stare de nerambursare</t>
  </si>
  <si>
    <t>Din care: depreciate</t>
  </si>
  <si>
    <t>Credite si avansuri</t>
  </si>
  <si>
    <t>Banci centrale</t>
  </si>
  <si>
    <t>Administratii publice</t>
  </si>
  <si>
    <t>Institutii de credit</t>
  </si>
  <si>
    <t>Alte societati financiare</t>
  </si>
  <si>
    <t>Societati nefinanciare</t>
  </si>
  <si>
    <t>Gospodarii ale populatiei</t>
  </si>
  <si>
    <t>Titluri de datorie</t>
  </si>
  <si>
    <t>Angajamente de creditare date</t>
  </si>
  <si>
    <t>CQ3 - Calitatea creditului expunerilor performante și neperformante pe numărul de zile în care sunt restante</t>
  </si>
  <si>
    <t>Valoarea contabila bruta/ Valoarea nominala</t>
  </si>
  <si>
    <t>Expuneri performante</t>
  </si>
  <si>
    <t>Expuneri neperformante</t>
  </si>
  <si>
    <t>Fara restante sau cu restante &lt;= 30 zile</t>
  </si>
  <si>
    <t>Restante &gt; 30 zile &lt;= 90 zile</t>
  </si>
  <si>
    <t>Plata improbabila, fara restante sau cu restante &lt;= 90 zile</t>
  </si>
  <si>
    <t>Restante &gt;90 zile &lt;= 180 zile</t>
  </si>
  <si>
    <t>Restante &gt; 180 zile &lt;= 1 an</t>
  </si>
  <si>
    <t>Restante &gt; 1 an ≤ 2 ani</t>
  </si>
  <si>
    <t>Restante &gt; 2 ani ≤ 5 ani</t>
  </si>
  <si>
    <t>Restante &gt; 5 ani &lt; 7 ani</t>
  </si>
  <si>
    <t>Restante &gt; 7 ani</t>
  </si>
  <si>
    <t>din care: Instrumente depreciate (Stadiul 3)</t>
  </si>
  <si>
    <t xml:space="preserve">Banci centrale </t>
  </si>
  <si>
    <t xml:space="preserve">Administrati publice </t>
  </si>
  <si>
    <t xml:space="preserve">Institutii de credit </t>
  </si>
  <si>
    <t xml:space="preserve">Alte societati financiare </t>
  </si>
  <si>
    <t xml:space="preserve">Societati nefinanciare </t>
  </si>
  <si>
    <t>Din care: intreprinderi mici si mijlocii</t>
  </si>
  <si>
    <t xml:space="preserve">Gospodarii ale populatiei </t>
  </si>
  <si>
    <t>Expuneri extrabilantiere</t>
  </si>
  <si>
    <t xml:space="preserve">Administratii publice </t>
  </si>
  <si>
    <t>CQ5: Credit quality of loans and advances to non-financial corporations by industry</t>
  </si>
  <si>
    <t>Valoarea contabilă brută</t>
  </si>
  <si>
    <t>Deprecierea cumulată</t>
  </si>
  <si>
    <t>Modificări negative cumulate ale valorii juste datorate riscului de credit pentru expuneri neperformante</t>
  </si>
  <si>
    <t>Din care neperformante</t>
  </si>
  <si>
    <t>Din care credite și avansuri care fac obiectul deprecierii</t>
  </si>
  <si>
    <t>Din care în stare de nerambursare</t>
  </si>
  <si>
    <t>Agricultură, silvicultură și pescuit</t>
  </si>
  <si>
    <t>Industria minieră și extractivă</t>
  </si>
  <si>
    <t>Industria prelucrătoare</t>
  </si>
  <si>
    <t>Alimentarea cu energie electrică, gaze, abur și aer condiționat</t>
  </si>
  <si>
    <t>Alimentarea cu apă</t>
  </si>
  <si>
    <t>Construcții</t>
  </si>
  <si>
    <t>Comerț cu ridicata și cu amănuntul</t>
  </si>
  <si>
    <t>Transportul și stocarea</t>
  </si>
  <si>
    <t>Servicii de cazare și restaurante</t>
  </si>
  <si>
    <t>Informare și comunicare</t>
  </si>
  <si>
    <t>Activități financiare și de asigurări</t>
  </si>
  <si>
    <t>Servicii imobiliare</t>
  </si>
  <si>
    <t>Activități specializate, științifice și tehnice</t>
  </si>
  <si>
    <t>Servicii administrative și de sprijin</t>
  </si>
  <si>
    <t>Administrație publică și apărare, asigurări sociale obligatorii</t>
  </si>
  <si>
    <t>Învățământ</t>
  </si>
  <si>
    <t>Activități privind sănătatea umană și asistența socială</t>
  </si>
  <si>
    <t>Arte, spectacole și activități recreative</t>
  </si>
  <si>
    <t>Alte servicii</t>
  </si>
  <si>
    <t>CQ7 - Garanții reale obținute prin intrare în posesie și executare</t>
  </si>
  <si>
    <t>Garanții reale obținute prin intrare în posesie</t>
  </si>
  <si>
    <t>Valoarea la recunoașterea inițială</t>
  </si>
  <si>
    <t>Modificari negative cumulate</t>
  </si>
  <si>
    <t>Imobilizari corporale</t>
  </si>
  <si>
    <t>Altele decat Imobilizarile corporale</t>
  </si>
  <si>
    <t xml:space="preserve">   Bunuri imobile rezidentiale</t>
  </si>
  <si>
    <t xml:space="preserve">   Bunuri imobile comerciale</t>
  </si>
  <si>
    <t xml:space="preserve">   Bunuri mobile</t>
  </si>
  <si>
    <t>Instrumente de capital si instrumente de datorie</t>
  </si>
  <si>
    <t>CR1 - Expuneri performante și neperformante și provizioanele aferente</t>
  </si>
  <si>
    <t>Write-off partial cumulatValoare</t>
  </si>
  <si>
    <t>Garantii reale si garantii financiare primiteExpuneri</t>
  </si>
  <si>
    <t>Expuneri performante - Depreciere cumulata si provizioane</t>
  </si>
  <si>
    <t>Expuneri neperformante - Depreciere cumulata, modificari cumulate negative ale valorii juste datorate riscului de credit si provizioane</t>
  </si>
  <si>
    <t>Din care: Garantii reale si garantii financiare primite pentru expuneri performante</t>
  </si>
  <si>
    <t>Din care: Garantii reale si garantii financiare primite pentru expuneri neperformante</t>
  </si>
  <si>
    <t>Din care: in Stadiul 1</t>
  </si>
  <si>
    <t>Din care: in Stadiul 2</t>
  </si>
  <si>
    <t>Din care: in Stadiul 3</t>
  </si>
  <si>
    <t>CR1-A - Scadența expunerilor</t>
  </si>
  <si>
    <t>Valoarea netă a expunerii</t>
  </si>
  <si>
    <t>La cerere</t>
  </si>
  <si>
    <t>&lt;= 1 an</t>
  </si>
  <si>
    <t>&gt; 1 an &lt;= 5 ani</t>
  </si>
  <si>
    <t>&gt; 5 ani</t>
  </si>
  <si>
    <t>Nicio scadență declarată</t>
  </si>
  <si>
    <t>Credite și avansuri</t>
  </si>
  <si>
    <t>CR2 - Variațiile stocului de credite și avansuri neperformante</t>
  </si>
  <si>
    <t>Valoarea contabila bruta a expunerilor aflate in stare de nerambursare</t>
  </si>
  <si>
    <t>Stocul inițial de credite și avansuri neperformante</t>
  </si>
  <si>
    <t>Intrări în portofolii neperformante</t>
  </si>
  <si>
    <t>Ieșiri din portofolii neperformante</t>
  </si>
  <si>
    <t>Ieșiri datorate sumelor scoase în afara bilanțului</t>
  </si>
  <si>
    <t>Ieșire datorată altor situații</t>
  </si>
  <si>
    <t>Stocul final de credite și avansuri neperformante</t>
  </si>
  <si>
    <t xml:space="preserve">Articolul 443 CRR Active negrevate  </t>
  </si>
  <si>
    <t>Valoarea contabilă a activelor grevate cu sarcini</t>
  </si>
  <si>
    <t>Valoarea justă a activelor grevate cu sarcini</t>
  </si>
  <si>
    <t>Valoarea contabilă a activelor negrevate cu sarcini</t>
  </si>
  <si>
    <t>Valoarea justă a activelor negrevate cu sarcini</t>
  </si>
  <si>
    <t>din care EHQLA și HQLA eligibile din punct de vedere noțional</t>
  </si>
  <si>
    <t>din care EHQLA și HQLA</t>
  </si>
  <si>
    <t>010</t>
  </si>
  <si>
    <t>Activele instituției care publică informațiile</t>
  </si>
  <si>
    <t>Instrumente de capitaluri proprii</t>
  </si>
  <si>
    <t>din care: obligațiuni garantate</t>
  </si>
  <si>
    <t>din care: securitizări</t>
  </si>
  <si>
    <t>din care: emise de administrații publice</t>
  </si>
  <si>
    <t>din care: emise de societăți financiare</t>
  </si>
  <si>
    <t>din care: emise de societăți nefinanciare</t>
  </si>
  <si>
    <t>Valoarea justă a garanțiilor reale primite și grevate cu sarcini sau a titlurilor proprii de datorie emise și grevate cu sarcini</t>
  </si>
  <si>
    <t>Negrevate cu sarcini</t>
  </si>
  <si>
    <t>Valoarea justă a garanțiilor reale primite sau a titlurilor proprii de datorie emise disponibile pentru a fi grevate cu sarcini</t>
  </si>
  <si>
    <t>Garanții reale primite de instituția care publică informațiile</t>
  </si>
  <si>
    <t>Împrumuturi la vedere</t>
  </si>
  <si>
    <t>Credite și avansuri, altele decât împrumuturile la vedere</t>
  </si>
  <si>
    <t>Alte garanții reale primite</t>
  </si>
  <si>
    <t>Titluri proprii de datorie emise, altele decât obligațiunile proprii garantate sau securitizările proprii</t>
  </si>
  <si>
    <t>Obligațiuni proprii garantate și securitizări proprii emise care nu au fost gajate încă</t>
  </si>
  <si>
    <t>TOTAL GARANȚII REALE PRIMITE ȘI TITLURI PROPRII DE DATORIE EMISE</t>
  </si>
  <si>
    <t>Datorii corespunzătoare, datorii contingente sau titluri de valoare date cu împrumut</t>
  </si>
  <si>
    <t>Active, garanții reale primite și titluri proprii de datorie emise, altele decât obligațiunile garantate și securitizările grevate cu sarcini</t>
  </si>
  <si>
    <t>Valoarea contabilă a datoriilor financiare selectate</t>
  </si>
  <si>
    <t>CR5 – Abordarea standardizata, defalcare in functie de ponderile de risc a expunerilor dupa aplicarea factorului de conversie si dupa tehnicile de diminuare a riscurilor:</t>
  </si>
  <si>
    <t>Nivel Consolidat - Valorii in mii Ron</t>
  </si>
  <si>
    <t>Pondere de risc *</t>
  </si>
  <si>
    <t>Din care nu beneficiază de rating</t>
  </si>
  <si>
    <t xml:space="preserve"> Clasele de expuneri din Abordarea standardizată (SA) </t>
  </si>
  <si>
    <t xml:space="preserve"> Administrații centrale sau bănci centrale </t>
  </si>
  <si>
    <t xml:space="preserve"> Administrații regionale sau autorități locale </t>
  </si>
  <si>
    <t xml:space="preserve"> Entități din sectorul public  </t>
  </si>
  <si>
    <t xml:space="preserve"> Bănci multilaterale de dezvoltare </t>
  </si>
  <si>
    <t xml:space="preserve"> Organizații internaționale </t>
  </si>
  <si>
    <t xml:space="preserve"> Instituții </t>
  </si>
  <si>
    <t xml:space="preserve"> Societăți</t>
  </si>
  <si>
    <t xml:space="preserve"> Retail </t>
  </si>
  <si>
    <t xml:space="preserve"> Expuneri garantate cu ipoteci asupra bunurilor imobile </t>
  </si>
  <si>
    <t xml:space="preserve"> Expuneri în stare de nerambursare  </t>
  </si>
  <si>
    <t xml:space="preserve"> Elemente asociate unui risc extrem de ridicat </t>
  </si>
  <si>
    <t xml:space="preserve"> Obligațiuni garantate </t>
  </si>
  <si>
    <t xml:space="preserve"> Creanțe asupra instituțiilor și societăților cu o evaluare de credit pe termen scurt  </t>
  </si>
  <si>
    <t xml:space="preserve"> Organisme de plasament colectiv (OPC) </t>
  </si>
  <si>
    <t xml:space="preserve"> Titluri de capital </t>
  </si>
  <si>
    <t xml:space="preserve"> Alte elemente </t>
  </si>
  <si>
    <t>Grup – mii Ron</t>
  </si>
  <si>
    <t>Extrabilantiere</t>
  </si>
  <si>
    <t> </t>
  </si>
  <si>
    <t>100,00 (stare de nerambursare) </t>
  </si>
  <si>
    <t>0% </t>
  </si>
  <si>
    <t>Project finance </t>
  </si>
  <si>
    <t>0 </t>
  </si>
  <si>
    <t>12 </t>
  </si>
  <si>
    <t>3 </t>
  </si>
  <si>
    <t>7 </t>
  </si>
  <si>
    <t>0.0% </t>
  </si>
  <si>
    <t>0.00% </t>
  </si>
  <si>
    <t>9 </t>
  </si>
  <si>
    <t>Cerinta de capital</t>
  </si>
  <si>
    <t>Produse ferme (outright products)</t>
  </si>
  <si>
    <t>Riscul de rată a dobânzii (general și specific)</t>
  </si>
  <si>
    <t>Riscul de devalorizare a titlurilor de capital (general și specific)</t>
  </si>
  <si>
    <t>Riscul valutar</t>
  </si>
  <si>
    <t>Riscul de marfă</t>
  </si>
  <si>
    <t>Opțiuni</t>
  </si>
  <si>
    <t>Abordare simplificată</t>
  </si>
  <si>
    <t>Abordarea delta-plus</t>
  </si>
  <si>
    <t>Abordarea bazată pe scenarii</t>
  </si>
  <si>
    <t>Securitizare (risc specific)</t>
  </si>
  <si>
    <t>EU IRRBB1 – Riscul de rata dobanzii aferente activitatilor din afara portofoliului de tranzactionare</t>
  </si>
  <si>
    <t>Scenarii de soc in scopuri de supraveghere</t>
  </si>
  <si>
    <t>Modificari ale valorii economice a capitalurilor proprii</t>
  </si>
  <si>
    <t>Modificari ale veniturilor nete din dobânzi</t>
  </si>
  <si>
    <t>Decembrie 2021</t>
  </si>
  <si>
    <t>Deplasare paralela ascendenta +200 bp</t>
  </si>
  <si>
    <t>Deplasare paralela descendenta - 200bp</t>
  </si>
  <si>
    <t>Creșterea pantei, maxim + 200 bp la 5 ani</t>
  </si>
  <si>
    <t>Reducerea pantei, maxim - 200 bp la 5 ani</t>
  </si>
  <si>
    <t>Creșterea ratelor pe termen scurt, soc aplicat maturitatilor mici pana la 1 an incepand cu 200 bp la 1 zi</t>
  </si>
  <si>
    <t>Scaderea ratelor pe termen scurt, soc aplicat maturitatilor mici pana la 1 an incepand cu -200 bp la 1 zi</t>
  </si>
  <si>
    <t>KM1: Sumar al indicatorilor prudentiali </t>
  </si>
  <si>
    <t xml:space="preserve">Grup
Mii RON </t>
  </si>
  <si>
    <t>Fonduri proprii disponibile (cuantumuri)</t>
  </si>
  <si>
    <t>Fonduri proprii de nivel 1 de baza (CET1)</t>
  </si>
  <si>
    <t>Fonduri proprii de nivel 1</t>
  </si>
  <si>
    <t>Cuantumurile ponderate la risc ale expunerilor</t>
  </si>
  <si>
    <t>Ratele fondurilor proprii (ca procentaj din cuantumul ponderat la risc al expunerilor)</t>
  </si>
  <si>
    <t>Rata fondurilor proprii de nivel 1 de baza (%)</t>
  </si>
  <si>
    <t>Rata fondurilor proprii de nivel 1 (%)</t>
  </si>
  <si>
    <t>Rata fondurilor proprii totale (%)</t>
  </si>
  <si>
    <t>Cerintele de fonduri proprii suplimentare pentru abordarea riscurilor, altele decat riscul asociat folosirii excesive a efectului de levier (ca procentaj din cuantumul ponderat la risc al expunerilor)</t>
  </si>
  <si>
    <t>EU 7a</t>
  </si>
  <si>
    <t>Cerintele de fonduri proprii suplimentare pentru abordarea riscurilor, altele decat riscul asociat folosirii excesive a efectului de levier (%)</t>
  </si>
  <si>
    <t>EU 7b</t>
  </si>
  <si>
    <t>din care: vor consta in fonduri proprii de nivel 1 de baza (puncte procentuale)</t>
  </si>
  <si>
    <t>EU 7c</t>
  </si>
  <si>
    <t>din care: vor consta in fonduri proprii de nivel 1 (puncte procentuale)</t>
  </si>
  <si>
    <t>EU 7d</t>
  </si>
  <si>
    <t>Cerinte totale de fonduri proprii SREP (%)</t>
  </si>
  <si>
    <t>Cerinta amortizorului combinat si cerinta globala de capital (ca procentaj din cuantumul ponderat la risc al expunerilor)</t>
  </si>
  <si>
    <t>Amortizorul de conservare a capitalului (%)</t>
  </si>
  <si>
    <t>Amortizorul de conservare aferent riscului macroprudential sau sistemic identificat la nivelul unui stat membru (%)</t>
  </si>
  <si>
    <t>Amortizorul anticiclic de capital specific institutiei (%)</t>
  </si>
  <si>
    <t>EU 9a</t>
  </si>
  <si>
    <t>Amortizorul de risc sistemic (%)</t>
  </si>
  <si>
    <t>Amortizorul institutiilor de importanta sistemica globala (%)</t>
  </si>
  <si>
    <t>EU 10a</t>
  </si>
  <si>
    <t>Amortizorul altor institutii de importanta sistemica (%)</t>
  </si>
  <si>
    <t>Cerinta de amortizor combinat (%)</t>
  </si>
  <si>
    <t>EU 11a</t>
  </si>
  <si>
    <t>Cerintele globale de capital (%)</t>
  </si>
  <si>
    <t>Fondurile proprii de nivel 1 de baza dupa indeplinirea cerintelor totale de fonduri proprii SREP (%)</t>
  </si>
  <si>
    <t>Indicatorul efectului de levier</t>
  </si>
  <si>
    <t>Indicatorul de masurare a expunerii totale</t>
  </si>
  <si>
    <t>Indicatorul efectului de levier (%)</t>
  </si>
  <si>
    <t>Cerintele de fonduri proprii suplimentare pentru abordarea riscului asociat folosirii excesive a efectului de levier (ca procentaj din indicatorul de masurare a expunerii totale)</t>
  </si>
  <si>
    <t>EU 14a</t>
  </si>
  <si>
    <t>Cerintele de fonduri proprii suplimentare pentru abordarea riscului asociat folosirii excesive a efectului de levier (%)</t>
  </si>
  <si>
    <t>EU 14b</t>
  </si>
  <si>
    <t>EU 14c</t>
  </si>
  <si>
    <t>Cerintele totale privind indicatorul efectului de levier din cadrul SREP (%)</t>
  </si>
  <si>
    <t>Cerinta privind amortizorul pentru indicatorul efectului de levier si cerinta globala privind indicatorul efectului de levier (ca procentaj din indicatorul de masurare a expunerii totale)</t>
  </si>
  <si>
    <t>EU 14d</t>
  </si>
  <si>
    <t>Cerinta privind amortizorul pentru indicatorul efectului de levier (%)</t>
  </si>
  <si>
    <t>EU 14e</t>
  </si>
  <si>
    <t>Cerinta globala privind indicatorul efectului de levier (%)</t>
  </si>
  <si>
    <t>Indicatorul de acoperire a necesarului de lichiditate</t>
  </si>
  <si>
    <t>Totalul activelor lichide cu un nivel ridicat de calitate (HQLA) (valoarea ponderata – medie)</t>
  </si>
  <si>
    <t>EU 16a</t>
  </si>
  <si>
    <t>Iesiri de numerar – Valoare ponderata totala</t>
  </si>
  <si>
    <t>EU 16b</t>
  </si>
  <si>
    <t>Intrari de numerar – Valoare ponderata totala</t>
  </si>
  <si>
    <t>Iesiri de numerar nete totale (valoare ajustata)</t>
  </si>
  <si>
    <t>Indicatorul de acoperire a necesarului de lichiditate (%)</t>
  </si>
  <si>
    <t>Indicatorul de finantare stabila neta</t>
  </si>
  <si>
    <t>Finantarea stabila disponibila totala</t>
  </si>
  <si>
    <t>Finantarea stabila necesara totala</t>
  </si>
  <si>
    <t>Indicatorul de finantare stabila neta (NSFR) (%)</t>
  </si>
  <si>
    <t>Formular 1 Covid - Informatii despre credite si avansuri subiect al moratoriilor legislative si ne-legislative</t>
  </si>
  <si>
    <t>Grup
mii RON</t>
  </si>
  <si>
    <t xml:space="preserve">Depreciere cumulată, modificări negative cumulate ale valorii juste datorate riscului de credit </t>
  </si>
  <si>
    <t xml:space="preserve">Valoarea contabilă brută </t>
  </si>
  <si>
    <t xml:space="preserve">Performante </t>
  </si>
  <si>
    <t xml:space="preserve">Neperformante </t>
  </si>
  <si>
    <t>Intrări în 
expunerile neperformante</t>
  </si>
  <si>
    <t>Din care:
expuneri cu măsuri de restructurare datorată dificultăților financiare</t>
  </si>
  <si>
    <t>Din care:
instrumente cu o creștere semnificativă a riscului de credit după recunoașterea inițială, dar care nu sunt depreciate ca urmare a riscului de credit (etapa 2)</t>
  </si>
  <si>
    <t xml:space="preserve">Din care:
cu plată improbabilă, care nu sunt restante sau restante &lt;= 90 de zile </t>
  </si>
  <si>
    <t>0010</t>
  </si>
  <si>
    <t>0020</t>
  </si>
  <si>
    <t>0030</t>
  </si>
  <si>
    <t>0040</t>
  </si>
  <si>
    <t>0050</t>
  </si>
  <si>
    <t>0060</t>
  </si>
  <si>
    <t>0070</t>
  </si>
  <si>
    <t>0080</t>
  </si>
  <si>
    <t>0090</t>
  </si>
  <si>
    <t>0100</t>
  </si>
  <si>
    <t>0110</t>
  </si>
  <si>
    <t>0120</t>
  </si>
  <si>
    <t>0130</t>
  </si>
  <si>
    <t>0140</t>
  </si>
  <si>
    <t>0160</t>
  </si>
  <si>
    <t>Credite și avansuri nou-inițiate care fac obiectul unor scheme de garanții publice</t>
  </si>
  <si>
    <t>din care: gospodării</t>
  </si>
  <si>
    <t>din care: garantate cu bunuri imobile locative</t>
  </si>
  <si>
    <t>din care: societăți nefinanciare</t>
  </si>
  <si>
    <t>din care: întreprinderi mici și mijlocii</t>
  </si>
  <si>
    <t>din care: garantate cu bunuri imobile comerciale</t>
  </si>
  <si>
    <t>Formular 2 Covid - Defalcarea creditelor si avansurilor subiect al moratoriilor legislative si ne-legislative dupa maturitatea reziduala a moratoriilor</t>
  </si>
  <si>
    <t>Grup
mii RON</t>
  </si>
  <si>
    <t>Numărul de debitori</t>
  </si>
  <si>
    <t>Scadența reziduală a moratoriilor</t>
  </si>
  <si>
    <t>moratorii legislative</t>
  </si>
  <si>
    <t>expirate</t>
  </si>
  <si>
    <t>&lt;= 3 luni</t>
  </si>
  <si>
    <t>&gt; 3 luni</t>
  </si>
  <si>
    <t>&gt; 6 luni</t>
  </si>
  <si>
    <t>&gt; 9 luni</t>
  </si>
  <si>
    <t>&gt; 1 an</t>
  </si>
  <si>
    <t>&lt;= 6 luni</t>
  </si>
  <si>
    <t>&lt;= 9 luni</t>
  </si>
  <si>
    <t>&lt;= 12 luni</t>
  </si>
  <si>
    <t>Credite și avansuri pentru care s-a oferit un moratoriu</t>
  </si>
  <si>
    <t>Credite și avansuri care fac obiectul unui moratoriu (acordat)</t>
  </si>
  <si>
    <t xml:space="preserve">    din care: garantate cu bunuri imobile locative</t>
  </si>
  <si>
    <t xml:space="preserve">    din care: întreprinderi mici și mijlocii</t>
  </si>
  <si>
    <t xml:space="preserve">    din care: garantate cu bunuri imobile comerciale</t>
  </si>
  <si>
    <t>Formular 3 Covid - Informatii despre creditele si avansurile nou acordate in baza noilor scheme de garantare introduse ca raspuns la COVID-19</t>
  </si>
  <si>
    <t>Valoarea maximă a garanției care poate fi luată în considerare</t>
  </si>
  <si>
    <t>Din care: restructurate</t>
  </si>
  <si>
    <t>Garanții publice primite</t>
  </si>
  <si>
    <t>Intrări în</t>
  </si>
  <si>
    <t>expuneri neperformante</t>
  </si>
  <si>
    <r>
      <t>SEC1 – Expunerile din securitizare din afara portofoliului de tranzacționare</t>
    </r>
    <r>
      <rPr>
        <sz val="10"/>
        <color rgb="FF000000"/>
        <rFont val="Amalia"/>
        <family val="2"/>
      </rPr>
      <t> </t>
    </r>
  </si>
  <si>
    <r>
      <t> Mii RON</t>
    </r>
    <r>
      <rPr>
        <sz val="10"/>
        <color rgb="FF000000"/>
        <rFont val="Amalia"/>
        <family val="2"/>
      </rPr>
      <t> </t>
    </r>
  </si>
  <si>
    <r>
      <t>Tradiționale</t>
    </r>
    <r>
      <rPr>
        <sz val="10"/>
        <color rgb="FF000000"/>
        <rFont val="Amalia"/>
        <family val="2"/>
      </rPr>
      <t> </t>
    </r>
  </si>
  <si>
    <r>
      <t>Sintetice</t>
    </r>
    <r>
      <rPr>
        <sz val="10"/>
        <color rgb="FF000000"/>
        <rFont val="Amalia"/>
        <family val="2"/>
      </rPr>
      <t> </t>
    </r>
  </si>
  <si>
    <r>
      <t>Subtotal</t>
    </r>
    <r>
      <rPr>
        <sz val="10"/>
        <color rgb="FF000000"/>
        <rFont val="Amalia"/>
        <family val="2"/>
      </rPr>
      <t> </t>
    </r>
  </si>
  <si>
    <r>
      <t>STS</t>
    </r>
    <r>
      <rPr>
        <sz val="10"/>
        <color rgb="FF000000"/>
        <rFont val="Amalia"/>
        <family val="2"/>
      </rPr>
      <t> </t>
    </r>
  </si>
  <si>
    <r>
      <t>Non-STS</t>
    </r>
    <r>
      <rPr>
        <sz val="10"/>
        <color rgb="FF000000"/>
        <rFont val="Amalia"/>
        <family val="2"/>
      </rPr>
      <t> </t>
    </r>
  </si>
  <si>
    <r>
      <t> </t>
    </r>
    <r>
      <rPr>
        <sz val="10"/>
        <color rgb="FF000000"/>
        <rFont val="Amalia"/>
        <family val="2"/>
      </rPr>
      <t> </t>
    </r>
  </si>
  <si>
    <r>
      <t>din care SRT</t>
    </r>
    <r>
      <rPr>
        <sz val="10"/>
        <color rgb="FF000000"/>
        <rFont val="Amalia"/>
        <family val="2"/>
      </rPr>
      <t> </t>
    </r>
  </si>
  <si>
    <r>
      <t>1</t>
    </r>
    <r>
      <rPr>
        <sz val="10"/>
        <color rgb="FF000000"/>
        <rFont val="Amalia"/>
        <family val="2"/>
      </rPr>
      <t> </t>
    </r>
  </si>
  <si>
    <r>
      <t>Expuneri totale</t>
    </r>
    <r>
      <rPr>
        <sz val="10"/>
        <color rgb="FF000000"/>
        <rFont val="Amalia"/>
        <family val="2"/>
      </rPr>
      <t> </t>
    </r>
  </si>
  <si>
    <t>2 </t>
  </si>
  <si>
    <t>Retail (total) </t>
  </si>
  <si>
    <t>ipoteci rezidențiale </t>
  </si>
  <si>
    <t>4 </t>
  </si>
  <si>
    <t>cărți de credit </t>
  </si>
  <si>
    <t>5 </t>
  </si>
  <si>
    <t>alte expuneri de tip retail </t>
  </si>
  <si>
    <t>6 </t>
  </si>
  <si>
    <t>resecuritizări </t>
  </si>
  <si>
    <t>Wholesale (total) </t>
  </si>
  <si>
    <t>8 </t>
  </si>
  <si>
    <t>credite către societăți </t>
  </si>
  <si>
    <t>ipoteci comerciale </t>
  </si>
  <si>
    <t>10 </t>
  </si>
  <si>
    <t>11 </t>
  </si>
  <si>
    <t>alte expuneri de tip wholesale </t>
  </si>
  <si>
    <t>Valorile expunerilor (în funcție de benzile ponderii de risc / deduceri)</t>
  </si>
  <si>
    <t>Valorile expunerilor (în funcție de abordarea în materie de reglementare)</t>
  </si>
  <si>
    <t>RWEA (în funcție de abordarea în materie de reglementare)</t>
  </si>
  <si>
    <t>Cerința de capital după aplicarea plafonului</t>
  </si>
  <si>
    <t>Pondere de risc ≤20 %</t>
  </si>
  <si>
    <t>Pondere de risc &gt;20% până la 50 %</t>
  </si>
  <si>
    <t>Pondere de risc &gt;50 % până la 100 %</t>
  </si>
  <si>
    <t>Pondere de risc &gt;100 % până la 1 250  %</t>
  </si>
  <si>
    <t>Pondere de risc de 1 250  % / deduceri</t>
  </si>
  <si>
    <t>SEC-IRBA</t>
  </si>
  <si>
    <t>SEC-SA</t>
  </si>
  <si>
    <t>Expuneri totale</t>
  </si>
  <si>
    <t>Tranzacții tradiționale</t>
  </si>
  <si>
    <t>Securitizare</t>
  </si>
  <si>
    <t>Din care STS</t>
  </si>
  <si>
    <t>Wholesale</t>
  </si>
  <si>
    <t>Resecuritizare</t>
  </si>
  <si>
    <t>Tranzacții sintetice</t>
  </si>
  <si>
    <t>Suportul retail</t>
  </si>
  <si>
    <t>SEC5 – Expuneri securitizate de instituție – Expuneri în stare de nerambursare și ajustări specifice pentru riscul de credit</t>
  </si>
  <si>
    <t>Expuneri securitizate de instituție – Instituția acționează în calitate de inițiator sau sponsor</t>
  </si>
  <si>
    <t>Cuantumul nominal total rămas de rambursat</t>
  </si>
  <si>
    <t>Cuantumul total al ajustărilor specifice pentru riscul de credit efectuate în cursul perioadei</t>
  </si>
  <si>
    <t>din care expuneri în stare de nerambursare</t>
  </si>
  <si>
    <t>Retail (total)</t>
  </si>
  <si>
    <t>ipoteci rezidențiale</t>
  </si>
  <si>
    <t>cărți de credit</t>
  </si>
  <si>
    <t>alte expuneri de tip retail</t>
  </si>
  <si>
    <t>resecuritizări</t>
  </si>
  <si>
    <t>Wholesale (total)</t>
  </si>
  <si>
    <t>credite către societăți</t>
  </si>
  <si>
    <t>ipoteci comerciale</t>
  </si>
  <si>
    <t>leasing și creanțe</t>
  </si>
  <si>
    <t>alte expuneri de tip wholesale</t>
  </si>
  <si>
    <t>EUR</t>
  </si>
  <si>
    <t>LrSum: Comparatie intre valorile contabile ale activelor si expunerea pentru calculul Efectului de Levier</t>
  </si>
  <si>
    <t>Total active conform situatiilor financiare publicate</t>
  </si>
  <si>
    <t>Ajustare pentru entitatile consolidate in scopuri contabile, dar care nu intra in domeniul de aplicare al consolidarii prudentiale</t>
  </si>
  <si>
    <t>(Ajustare pentru expunerile securitizate care indeplinesc cerintele operationale pentru recunoasterea transferului riscului)</t>
  </si>
  <si>
    <t>(Ajustare pentru exceptarea temporara a expunerilor fata de bancile centrale (daca este cazul))</t>
  </si>
  <si>
    <t>(Ajustare pentru activele fiduciare recunoscute in bilant in temeiul cadrului contabil aplicabil, dar excluse din indicatorul de masurare a expunerii totale in conformitate cu articolul 429a alineatul (1) litera (i) din CRR)</t>
  </si>
  <si>
    <t>Ajustare pentru achizitiile si vanzarile standard de active financiare care fac obiectul contabilizarii la data tranzactionarii</t>
  </si>
  <si>
    <t>Ajustare pentru tranzactiile de tipul „cash pooling” eligibile</t>
  </si>
  <si>
    <t>Ajustare pentru instrumentele financiare derivate</t>
  </si>
  <si>
    <t>Ajustare pentru operatiunile de finantare prin instrumente financiare (SFT)</t>
  </si>
  <si>
    <t>Ajustare pentru elementele extrabilantiere (si anume conversia expunerilor extrabilantiere in sume de credit echivalente)</t>
  </si>
  <si>
    <t>(Ajustare pentru ajustarile prudente ale evaluarii si provizioanele specifice si generale care au redus fondurile proprii de nivel 1)</t>
  </si>
  <si>
    <t>EU-11a</t>
  </si>
  <si>
    <t>(Ajustare pentru expunerile excluse din indicatorul de masurare a expunerii totale in conformitate cu articolul 429a alineatul (1) litera (c) din CRR)</t>
  </si>
  <si>
    <t>EU-11b</t>
  </si>
  <si>
    <t>(Ajustare pentru expunerile excluse din indicatorul de masurare a expunerii totale in conformitate cu articolul 429a alineatul (1) litera (j) din CRR)</t>
  </si>
  <si>
    <t>Alte ajustari</t>
  </si>
  <si>
    <t>LRCom: Indicatorul Efectului de Levier</t>
  </si>
  <si>
    <t xml:space="preserve"> CRR leverage ratio exposures </t>
  </si>
  <si>
    <t>2022 Q2</t>
  </si>
  <si>
    <t>On-balance sheet exposures (excluding derivatives and SFTs)</t>
  </si>
  <si>
    <t>Elementele bilantiere (excluzand instrumentele financiare derivate si SFT-urile, dar incluzand garantiile reale)</t>
  </si>
  <si>
    <t>Majorarea pentru garantiile reale constituite pentru instrumentele financiare derivate in cazul in care au fost deduse din activele din bilant, in conformitate cu cadrul contabil aplicabil</t>
  </si>
  <si>
    <t>(Deducerea creantelor inregistrate ca active pentru marja de variatie in numerar constituita pentru tranzactiile cu instrumente financiare derivate)</t>
  </si>
  <si>
    <t>(Ajustarea pentru titlurile de valoare primite in cadrul operatiunilor de finantare prin instrumente financiare recunoscute ca active)</t>
  </si>
  <si>
    <t>(Ajustari generale pentru riscul de credit aferente elementelor bilantiere)</t>
  </si>
  <si>
    <t>(Cuantumurile activelor deduse in momentul stabilirii fondurilor proprii de nivel 1)</t>
  </si>
  <si>
    <t xml:space="preserve">Totalul expunerilor bilantiere (cu exceptia instrumentelor financiare derivate si a SFT-urilor) </t>
  </si>
  <si>
    <t>Expuneri din instrumente financiare derivate</t>
  </si>
  <si>
    <t>Costul de inlocuire a tranzactiilor cu instrumente financiare derivate SA-CCR (si anume fara marja de variatie in numerar eligibila)</t>
  </si>
  <si>
    <t>EU-8a</t>
  </si>
  <si>
    <t>Derogarea pentru instrumente financiare derivate: contributia la costurile de inlocuire in cadrul abordarii standardizate simplificate</t>
  </si>
  <si>
    <t xml:space="preserve">Cuantumurile majorarilor pentru expunerea viitoare potentiala aferenta tranzactiilor cu instrumente financiare derivate SA-CCR </t>
  </si>
  <si>
    <t>EU-9a</t>
  </si>
  <si>
    <t>Derogarea pentru instrumente financiare derivate: contributia la expunerea viitoare potentiala in cadrul abordarii standardizate simplificate</t>
  </si>
  <si>
    <t>EU-9b</t>
  </si>
  <si>
    <t>Expunerea stabilita in conformitate cu metoda expunerii initiale</t>
  </si>
  <si>
    <t>(Segmentul CPC exclus din expunerile aferente tranzactiilor compensate pentru clienti) (SA-CCR)</t>
  </si>
  <si>
    <t>EU-10a</t>
  </si>
  <si>
    <t>(Segmentul CPC exclus din expunerile aferente tranzactiilor compensate pentru clienti) (abordarea standardizata simplificata)</t>
  </si>
  <si>
    <t>EU-10b</t>
  </si>
  <si>
    <t>(Segmentul CPC exclus din expunerile aferente tranzactiilor compensate pentru clienti) (metoda expunerii initiale)</t>
  </si>
  <si>
    <t>Valoarea notionala efectiva ajustata a instrumentelor financiare derivate de credit subscrise</t>
  </si>
  <si>
    <t>(Compensarile valorilor notionale efective ajustate si deducerile suplimentare pentru instrumentele financiare derivate de credit subscrise)</t>
  </si>
  <si>
    <t xml:space="preserve">Total expuneri din instrumente financiare derivate </t>
  </si>
  <si>
    <t>Expuneri din SFT</t>
  </si>
  <si>
    <t>Active SFT brute (fara recunoasterea compensarii), dupa ajustarea pentru tranzactiile contabilizate ca vanzari</t>
  </si>
  <si>
    <t>(Cuantumurile compensate ale sumelor de platit si de incasat in numerar ale activelor SFT brute)</t>
  </si>
  <si>
    <t>Expunerea la riscul de credit al contrapartii aferenta activelor SFT</t>
  </si>
  <si>
    <t>EU-16a</t>
  </si>
  <si>
    <t>Derogarea pentru SFT-uri: expunerea la riscul de credit al contrapartii in conformitate cu articolul 429e alineatul (5) si cu articolul 222 din CRR</t>
  </si>
  <si>
    <t>Expunerile la tranzactiile institutiei in calitate de agent</t>
  </si>
  <si>
    <t>EU-17a</t>
  </si>
  <si>
    <t>(Segmentul CPC exclus din expunerile aferente SFT-urilor compensate pentru clienti)</t>
  </si>
  <si>
    <t>Totalul expunerilor din operatiuni de finantare prin instrumente financiare</t>
  </si>
  <si>
    <t xml:space="preserve">Alte expuneri extrabilantiere </t>
  </si>
  <si>
    <t>Expuneri extrabilantiere exprimate in valoarea notionala bruta</t>
  </si>
  <si>
    <t>(Ajustari pentru conversia in sume de credit echivalente)</t>
  </si>
  <si>
    <t>(Provizioanele generale deduse pentru determinarea fondurilor proprii de nivel 1 si provizioanele specifice aferente expunerilor extrabilantiere)</t>
  </si>
  <si>
    <t>Expuneri excluse</t>
  </si>
  <si>
    <t>EU-22a</t>
  </si>
  <si>
    <t>[Expunerile excluse din indicatorul de masurare a expunerii totale in conformitate cu articolul 429a alineatul (1) litera (c) din CRR]</t>
  </si>
  <si>
    <t>EU-22b</t>
  </si>
  <si>
    <t>[Expunerile exceptate in conformitate cu articolul 429a alineatul (1) litera (j) din CRR (bilantiere si extrabilantiere)]</t>
  </si>
  <si>
    <t>EU-22c</t>
  </si>
  <si>
    <t>[Expunerile excluse ale bancilor (sau ale unitatilor) publice de dezvoltare – investitii in sectorul public]</t>
  </si>
  <si>
    <t>EU-22d</t>
  </si>
  <si>
    <t>[Expunerile excluse ale bancilor (sau ale unitatilor) publice de dezvoltare – credite promotionale]</t>
  </si>
  <si>
    <t>EU-22e</t>
  </si>
  <si>
    <t>[Expuneri excluse care decurg din creditele promotionale de tipul „pass through” acordate de institutii care nu sunt banci (sau unitati) publice de dezvoltare]</t>
  </si>
  <si>
    <t>EU-22f</t>
  </si>
  <si>
    <t xml:space="preserve">(Partile garantate excluse ale expunerilor care decurg din credite de export) </t>
  </si>
  <si>
    <t>EU-22g</t>
  </si>
  <si>
    <t>(Garantiile reale excedentare depuse la agenti tripartiti excluse)</t>
  </si>
  <si>
    <t>EU-22h</t>
  </si>
  <si>
    <t>[Serviciile legate de CSD-uri ale CSD-urilor/institutiilor, excluse in conformitate cu articolul 429a alineatul (1) litera (o) din CRR]</t>
  </si>
  <si>
    <t>EU-22i</t>
  </si>
  <si>
    <t>[Servicii legate de CSD-uri ale institutiilor desemnate, excluse in conformitate cu articolul 429a alineatul (1) litera (p) din CRR]</t>
  </si>
  <si>
    <t>EU-22j</t>
  </si>
  <si>
    <t>(Reducerea valorii expunerii imprumuturilor de prefinantare sau a imprumuturilor intermediare)</t>
  </si>
  <si>
    <t>EU-22k</t>
  </si>
  <si>
    <t>(Total expuneri excluse)</t>
  </si>
  <si>
    <t>Masurarea fondurilor proprii si a expunerilor totale</t>
  </si>
  <si>
    <t>EU-25</t>
  </si>
  <si>
    <t>Indicatorul efectului de levier (excluzand impactul exceptarii investitiilor in sectorul public si al creditelor promotionale) (%)</t>
  </si>
  <si>
    <t>25a</t>
  </si>
  <si>
    <t>Indicatorul efectului de levier (excluzand impactul oricarei exceptari temporare aplicabile rezervelor la banci centrale) (%)</t>
  </si>
  <si>
    <t>Cerinta privind indicatorul minim al efectului de levier reglementata (%)</t>
  </si>
  <si>
    <t>EU-26a</t>
  </si>
  <si>
    <t xml:space="preserve">Cerintele de fonduri proprii suplimentare pentru abordarea riscului asociat folosirii excesive a efectului de levier (%) </t>
  </si>
  <si>
    <t>EU-26b</t>
  </si>
  <si>
    <t xml:space="preserve">     din care: vor consta in fonduri proprii de nivel 1 de baza</t>
  </si>
  <si>
    <t>EU-27 a</t>
  </si>
  <si>
    <t>Alegerea privind dispozitiile tranzitorii si expunerile relevante</t>
  </si>
  <si>
    <t>EU-27b</t>
  </si>
  <si>
    <t>Alegerea privind dispozitiile tranzitorii in scopul definirii indicatorului de masurare a capitalului</t>
  </si>
  <si>
    <t>Aplicare integral</t>
  </si>
  <si>
    <t>Expuneri aferente portofoliului de tranzacționare </t>
  </si>
  <si>
    <t>Expuneri aferente portofoliului bancar, din care: </t>
  </si>
  <si>
    <t>Obligațiuni garantate </t>
  </si>
  <si>
    <t>Expuneri considerate ca fiind suverane </t>
  </si>
  <si>
    <t>Instituții </t>
  </si>
  <si>
    <t>Expuneri garantate cu ipoteci asupra bunurilor imobile </t>
  </si>
  <si>
    <t>Expuneri de tip retail </t>
  </si>
  <si>
    <t>Societăți </t>
  </si>
  <si>
    <t xml:space="preserve">LIQ1: Indicatorul de acoperire a necesarului de lichiditate (LCR) </t>
  </si>
  <si>
    <t>Valoare totala neponderata (medie)</t>
  </si>
  <si>
    <t>EU 1a</t>
  </si>
  <si>
    <t>Trimestrul care se incheie la (ZZ luna AAAA)</t>
  </si>
  <si>
    <t>31.03.2022</t>
  </si>
  <si>
    <t>EU 1b</t>
  </si>
  <si>
    <t>Numarul punctelor de date utilizate la calcularea mediilor</t>
  </si>
  <si>
    <t>ACTIVE LICHIDE CU UN NIVEL RIDICAT DE CALITATE</t>
  </si>
  <si>
    <t>Totalul activelor lichide cu un nivel ridicat de calitate (HQLA)</t>
  </si>
  <si>
    <t>NUMERAR - IESIRI</t>
  </si>
  <si>
    <t>Depozite retail si depozite constituite de clienti intreprinderi mici, din care:</t>
  </si>
  <si>
    <t>Depozite stabile</t>
  </si>
  <si>
    <t>Depozite mai putin stabile</t>
  </si>
  <si>
    <t>Finantare interbancara negarantata</t>
  </si>
  <si>
    <t>Depozite operationale (toate contrapartile) si depozite in retele de banci cooperatiste</t>
  </si>
  <si>
    <t>Depozite neoperationale (toate contrapartile)</t>
  </si>
  <si>
    <t>Datorii negarantate</t>
  </si>
  <si>
    <t>Finantare interbancara garantata</t>
  </si>
  <si>
    <t>Cerinte suplimentare</t>
  </si>
  <si>
    <t>Iesiri generate de expunerile din instrumente financiare derivate si alte cerinte in materie de garantii reale</t>
  </si>
  <si>
    <t>Iesiri generate de pierderi de finantare pentru produse de tip datorie</t>
  </si>
  <si>
    <t>Facilitati de credit si de lichiditate</t>
  </si>
  <si>
    <t>Alte obligatii de finantare contractuale</t>
  </si>
  <si>
    <t>Alte obligatii de finantare contingente</t>
  </si>
  <si>
    <t>TOTAL IESIRI DE NUMERAR</t>
  </si>
  <si>
    <t>NUMERAR — INTRARI</t>
  </si>
  <si>
    <t>Creditare garantata (ex: contracte reverse repo)</t>
  </si>
  <si>
    <t>Intrari din expuneri pe deplin performante</t>
  </si>
  <si>
    <t>Alte intrari de numerar</t>
  </si>
  <si>
    <t>EU-19a</t>
  </si>
  <si>
    <t>(Diferenta dintre intrarile totale ponderate si iesirile totale ponderate care rezulta din tranzactiile efectuate in tari terte in care exista restrictii privind transferul sau care sunt denominate in monede neconvertibile)</t>
  </si>
  <si>
    <t>EU-19b</t>
  </si>
  <si>
    <t>(Intrari excedentare provenite de la o institutie specializata de credit afiliata)</t>
  </si>
  <si>
    <t>TOTAL INTRARI DE NUMERAR</t>
  </si>
  <si>
    <t>Intrari exceptate integral</t>
  </si>
  <si>
    <t>Intrari care fac obiectul plafonului de 90%</t>
  </si>
  <si>
    <t>VALOAREA AJUSTATA TOTALA</t>
  </si>
  <si>
    <t>EU-21</t>
  </si>
  <si>
    <t>REZERVA DE LICHIDITATI</t>
  </si>
  <si>
    <t>TOTAL IESIRI DE NUMERAR NETE</t>
  </si>
  <si>
    <t>INDICATORUL DE ACOPERIRE A NECESARULUI DE LICHIDITATE</t>
  </si>
  <si>
    <t>LIQ2: Necesar de finantare stabila (NSFR)</t>
  </si>
  <si>
    <t xml:space="preserve">RON </t>
  </si>
  <si>
    <t>Valoare neponderata pe scadente reziduale</t>
  </si>
  <si>
    <t>Valoare ponderata</t>
  </si>
  <si>
    <t>Fara maturitate</t>
  </si>
  <si>
    <t>&lt;6 luni</t>
  </si>
  <si>
    <t>6 luni  &lt;1 an</t>
  </si>
  <si>
    <t>≥1 an</t>
  </si>
  <si>
    <t>Disponibil de finantara stabila (ASF), elemente:</t>
  </si>
  <si>
    <t>Capital:</t>
  </si>
  <si>
    <t xml:space="preserve">   Fonduri Proprii</t>
  </si>
  <si>
    <t xml:space="preserve">   Alte elemente de capital</t>
  </si>
  <si>
    <t xml:space="preserve">Depozite retail si depozite de la intreprinderi mici: </t>
  </si>
  <si>
    <t xml:space="preserve">   Depozite stabile</t>
  </si>
  <si>
    <t xml:space="preserve">   Excluzand depozitele stabile</t>
  </si>
  <si>
    <t>Depozite:</t>
  </si>
  <si>
    <t xml:space="preserve">   Depozite operationale</t>
  </si>
  <si>
    <t xml:space="preserve">   Alte elemente de finantare</t>
  </si>
  <si>
    <t xml:space="preserve">Pasive asociate cu activele corespondente </t>
  </si>
  <si>
    <t>Alte datorii:</t>
  </si>
  <si>
    <t xml:space="preserve">   NSFR derivate pasiv</t>
  </si>
  <si>
    <t xml:space="preserve">   Alte datorii si capitaluri proprii neincluse in categoriile mentionate </t>
  </si>
  <si>
    <t>Total ASF</t>
  </si>
  <si>
    <t>Necesar de finantare stabila(RSF), elemente:</t>
  </si>
  <si>
    <t>Total NSFR active foarte lichide (HQLA)</t>
  </si>
  <si>
    <t>Active grevate pentru o scadenta reziduala de un an sau mai mult intr-un pool acoperit</t>
  </si>
  <si>
    <t>Depozite plasate la alte institutii financiare pentru scopuri operationale</t>
  </si>
  <si>
    <t>Credite performante si titluri</t>
  </si>
  <si>
    <t>Credite performante acordate institutiilor financiare garantate cu active foarte lichide de nivel 1</t>
  </si>
  <si>
    <t xml:space="preserve">Credite performante acordate institutiilor financiare garantate cu active foarte lichide care nu sunt de nivel 1 si credite negarantate acordate institutiilor financiare </t>
  </si>
  <si>
    <t>Credite performante acordate clientilor corporate, retail, si IMM, si credite acordate entitatilor suverane, bancilor centrale si PSE, din care:</t>
  </si>
  <si>
    <t>Cu o pondere de risc mai mica sau egala cu 35% conform Basel II abordarea standardizata pentru riscul de credit</t>
  </si>
  <si>
    <t>Credite ipotecare rezidentiale perfomante, din care:</t>
  </si>
  <si>
    <t>Titluri care nu sunt in stare de nerambursare si care nu se califica ca active foarte lichide, inclusiv titluri de capital tranzactionabile</t>
  </si>
  <si>
    <t>Active cu datoriile interdependente asociate</t>
  </si>
  <si>
    <t>Alte active::</t>
  </si>
  <si>
    <t>Marfuri tranzactionate fizic, inclusiv aur</t>
  </si>
  <si>
    <t>Active stabilite ca marja initiala pentru contracte cu instrumente derivate si contributii la fonduri nerabursabile ale contrapartilor centrale</t>
  </si>
  <si>
    <t>NSFR active derivate</t>
  </si>
  <si>
    <t xml:space="preserve">NSFR datorii derivate inainte de deducerea marjei de variatie stabilite </t>
  </si>
  <si>
    <t>Alte active neincluse in categoriile mentionate</t>
  </si>
  <si>
    <t>Elemente extrabilantiere</t>
  </si>
  <si>
    <t>Total RSF</t>
  </si>
  <si>
    <t xml:space="preserve">Rata de finantare stabila (%) </t>
  </si>
  <si>
    <t>31.12.2022</t>
  </si>
  <si>
    <t>1,4</t>
  </si>
  <si>
    <t>Organul de conducere – funcția de supraveghere</t>
  </si>
  <si>
    <t>Organul de conducere – funcția de conducere</t>
  </si>
  <si>
    <t>Alți membri ai conducerii superioare</t>
  </si>
  <si>
    <t>Alți membri ai personalului identificat</t>
  </si>
  <si>
    <t>Remunerație fixă</t>
  </si>
  <si>
    <t>Numărul de membri ai personalului identificat</t>
  </si>
  <si>
    <t>Total remunerație fixă</t>
  </si>
  <si>
    <t>Din care: pe bază de numerar</t>
  </si>
  <si>
    <t>EU-4a</t>
  </si>
  <si>
    <t>Din care: acțiuni sau participații echivalente</t>
  </si>
  <si>
    <t>Din care: instrumente legate de acțiuni sau instrumente echivalente, altele decât cele în numerar</t>
  </si>
  <si>
    <t>EU-5x</t>
  </si>
  <si>
    <t>Din care: alte instrumente</t>
  </si>
  <si>
    <t>Din care: alte forme</t>
  </si>
  <si>
    <t>Remunerație variabilă</t>
  </si>
  <si>
    <t>Total remunerație variabilă</t>
  </si>
  <si>
    <t>Din care: amânată</t>
  </si>
  <si>
    <t>EU-13a</t>
  </si>
  <si>
    <t>EU-14a</t>
  </si>
  <si>
    <t>EU-13b</t>
  </si>
  <si>
    <t>EU-14b</t>
  </si>
  <si>
    <t>EU-14x</t>
  </si>
  <si>
    <t>EU-14y</t>
  </si>
  <si>
    <t>Total remunerație (2 + 10)</t>
  </si>
  <si>
    <t>Remunerație amânată și reținută</t>
  </si>
  <si>
    <t>Cuantumul total al remunerației amânate acordate pentru perioadele de performanță anterioare</t>
  </si>
  <si>
    <t>din care cuantumul care urmează să fie dobândit în exercițiul financiar</t>
  </si>
  <si>
    <t>din care cuantumul care urmează să fie dobândit în exercițiile financiare ulterioare</t>
  </si>
  <si>
    <t>Cuantumul ajustării de performanță efectuate în cursul exercițiului financiar asupra remunerației amânate care urma să fie dobândită în exercițiul financiar</t>
  </si>
  <si>
    <t>Cuantumul ajustării de performanță efectuate în cursul exercițiului financiar asupra remunerației amânate care urma să fie dobândită în exercițiile de performanță viitoare</t>
  </si>
  <si>
    <t>Cuantumul total al ajustării în cursul exercițiului financiar ca urmare a ajustărilor implicite ex post (adică a modificărilor valorii remunerației amânate generate de modificările prețurilor instrumentelor)</t>
  </si>
  <si>
    <t>Cuantumul total al remunerației amânate acordate înainte de exercițiul financiar și plătite efectiv în cursul exercițiului financiar</t>
  </si>
  <si>
    <t>Cuantumul total al remunerației amânate acordate pentru perioada de performanță anterioară care a fost dobândită, dar este supusă unor perioade de reținere</t>
  </si>
  <si>
    <t>Pe bază de numerar</t>
  </si>
  <si>
    <t>Acțiuni sau participații echivalente</t>
  </si>
  <si>
    <t>Instrumente legate de acțiuni sau instrumente echivalente, altele decât cele în numerar</t>
  </si>
  <si>
    <t>Alte instrumente</t>
  </si>
  <si>
    <t>Alte forme</t>
  </si>
  <si>
    <t>Cuantumul total</t>
  </si>
  <si>
    <t>Personalul identificat care are venituri ridicate, astfel cum se prevede la articolul 450 litera (i) din CRR</t>
  </si>
  <si>
    <t>mai mare sau egală cu 1 000 000 , dar mai mică de 1 500 000</t>
  </si>
  <si>
    <t>mai mare sau egală cu 1 500 000 , dar mai mică de 2 000 000</t>
  </si>
  <si>
    <t>mai mare sau egală cu 2 000 000 , dar mai mică de 2 500 000</t>
  </si>
  <si>
    <t>mai mare sau egală cu 2 500 000 , dar mai mică de 3 000 000</t>
  </si>
  <si>
    <t>mai mare sau egală cu 3 000 000 , dar mai mică de 3 500 000</t>
  </si>
  <si>
    <t>mai mare sau egală cu 3 500 000 , dar mai mică de 4 000 000</t>
  </si>
  <si>
    <t>mai mare sau egală cu 4 000 000 , dar mai mică de 4 500 000</t>
  </si>
  <si>
    <t>mai mare sau egală cu 4 500 000 , dar mai mică de 5 000 000</t>
  </si>
  <si>
    <t>mai mare sau egală cu 5 000 000 , dar mai mică de 6 000 000</t>
  </si>
  <si>
    <t>mai mare sau egală cu 6 000 000 , dar mai mică de 7 000 000</t>
  </si>
  <si>
    <t>mai mare sau egală cu 7 000 000 , dar mai mică de 8 000 000</t>
  </si>
  <si>
    <t>Remunerația organului de conducere</t>
  </si>
  <si>
    <t>Domenii de activitate</t>
  </si>
  <si>
    <t>Organul de conducere –Total</t>
  </si>
  <si>
    <t>Serviciile bancare de investiții</t>
  </si>
  <si>
    <t>Serviciile bancare de retail</t>
  </si>
  <si>
    <t>Gestionarea activelor</t>
  </si>
  <si>
    <t>Funcțiile corporatiste</t>
  </si>
  <si>
    <t>Funcțiile de control intern independent</t>
  </si>
  <si>
    <t>Toate celelalte</t>
  </si>
  <si>
    <t>Numărul total al membrilor personalului identificat</t>
  </si>
  <si>
    <t>Din care: membrii organului de conducere</t>
  </si>
  <si>
    <t>Din care: alți membri ai conducerii superioare</t>
  </si>
  <si>
    <t>Din care: alți membri ai personalului identificat</t>
  </si>
  <si>
    <t>Remunerația totală a membrilor personalului identificat</t>
  </si>
  <si>
    <t>Din care: remunerație variabilă</t>
  </si>
  <si>
    <t>Din care: remunerație fixă</t>
  </si>
  <si>
    <t>EU MR1 – Riscul de piata in cadrul abordarii standardizate la nivel consolidat la 31 Decembrie 2022</t>
  </si>
  <si>
    <t>Decembrie 2022</t>
  </si>
  <si>
    <t>EU e1</t>
  </si>
  <si>
    <t>EU e2</t>
  </si>
  <si>
    <t>Categoria de risc</t>
  </si>
  <si>
    <t>AVA la nivel de categorie – incertitudinea evaluării</t>
  </si>
  <si>
    <t>Total la nivel de categorie în urma diversificării</t>
  </si>
  <si>
    <t>AVA la nivel de categorie</t>
  </si>
  <si>
    <t>Rate ale dobânzii</t>
  </si>
  <si>
    <t>Schimb valutar</t>
  </si>
  <si>
    <t>Credit</t>
  </si>
  <si>
    <t>Mărfuri</t>
  </si>
  <si>
    <t>AVA pentru marjele de credit constatate în avans</t>
  </si>
  <si>
    <t>AVA pentru costurile de investiții și de finanțare</t>
  </si>
  <si>
    <t>Incertitudinea prețului de piață</t>
  </si>
  <si>
    <t>Costul cu lichidarea</t>
  </si>
  <si>
    <t>Pozițiile concentrate</t>
  </si>
  <si>
    <t>Încetarea anticipată</t>
  </si>
  <si>
    <t>Riscul de model</t>
  </si>
  <si>
    <t>Riscul operațional</t>
  </si>
  <si>
    <t>Costurile administrative viitoare</t>
  </si>
  <si>
    <t>Totalul ajustărilor suplimentare de evaluare (AVA)</t>
  </si>
  <si>
    <t xml:space="preserve">Modelul EU PV1 - Ajustările prudente ale evaluării (PVA) </t>
  </si>
  <si>
    <t>30.09.2022</t>
  </si>
  <si>
    <t>CR10.3 Finanțări specializate: finanțare de obiecte (abordarea bazată pe încadrareFinanțări specializate: finanțare de obiecte (abordarea bazată pe încadrare)</t>
  </si>
  <si>
    <t>Totalul expunerilor bilanțiere (cu excepția instrumentelor financiare derivate, a SFT și a expunerilor exceptate), din care: </t>
  </si>
  <si>
    <t>Expuneri față de administrații regionale, bănci de dezvoltare multilaterală, organizații internaționale și entități din sectorul public, care nu sunt tratate ca entități suverane </t>
  </si>
  <si>
    <t>Expuneri în stare de nerambursare </t>
  </si>
  <si>
    <t>Alte expuneri (de exemplu, titluri de capital, securitizări și alte active care nu corespund unor obligații de credit); </t>
  </si>
  <si>
    <r>
      <t>Instituția acționează în calitate de inițiator</t>
    </r>
    <r>
      <rPr>
        <sz val="10"/>
        <color rgb="FF000000"/>
        <rFont val="Amalia"/>
        <family val="2"/>
      </rPr>
      <t> </t>
    </r>
  </si>
  <si>
    <r>
      <t>Instituția acționează în calitate de sponsor</t>
    </r>
    <r>
      <rPr>
        <sz val="10"/>
        <color rgb="FF000000"/>
        <rFont val="Amalia"/>
        <family val="2"/>
      </rPr>
      <t> </t>
    </r>
  </si>
  <si>
    <r>
      <t>Instituția acționează în calitate de investitor</t>
    </r>
    <r>
      <rPr>
        <sz val="10"/>
        <color rgb="FF000000"/>
        <rFont val="Amalia"/>
        <family val="2"/>
      </rPr>
      <t> </t>
    </r>
  </si>
  <si>
    <t>leasing și creanțe </t>
  </si>
  <si>
    <t> 0,00 până la &lt;0,15 </t>
  </si>
  <si>
    <t>0,15 până la &lt;0,25 </t>
  </si>
  <si>
    <t>0,25 până la &lt;0,50 </t>
  </si>
  <si>
    <t>0,50 până la &lt;0,75 </t>
  </si>
  <si>
    <t>0,75 până la &lt;2,50 </t>
  </si>
  <si>
    <t>2,50 până la &lt;10,00 </t>
  </si>
  <si>
    <t>10,00 până la &lt;100,00 </t>
  </si>
  <si>
    <t>0,00 până la &lt;0,15 </t>
  </si>
  <si>
    <t>  0,00 până la &lt;0,15 </t>
  </si>
  <si>
    <r>
      <t>Defalcarea expunerilor bilanțiere (cu excepția instrumentelor financiare derivate, a SFT și a expunerilor exceptate)</t>
    </r>
    <r>
      <rPr>
        <sz val="10"/>
        <rFont val="Amalia"/>
        <family val="2"/>
      </rPr>
      <t> </t>
    </r>
  </si>
  <si>
    <r>
      <t>Grup</t>
    </r>
    <r>
      <rPr>
        <sz val="10"/>
        <rFont val="Amalia"/>
        <family val="2"/>
      </rPr>
      <t> </t>
    </r>
  </si>
  <si>
    <r>
      <t>Mii RON</t>
    </r>
    <r>
      <rPr>
        <sz val="10"/>
        <rFont val="Amalia"/>
        <family val="2"/>
      </rPr>
      <t> </t>
    </r>
  </si>
  <si>
    <r>
      <t>SEC3 – Expunerile din securitizare din afara portofoliului de tranzacționare și cerințele de capital reglementat asociate</t>
    </r>
    <r>
      <rPr>
        <sz val="10"/>
        <color rgb="FF000000"/>
        <rFont val="Amalia"/>
        <family val="2"/>
      </rPr>
      <t> </t>
    </r>
  </si>
  <si>
    <r>
      <t> </t>
    </r>
    <r>
      <rPr>
        <i/>
        <sz val="10"/>
        <color rgb="FF000000"/>
        <rFont val="Amalia"/>
        <family val="2"/>
      </rPr>
      <t>in mii RON</t>
    </r>
    <r>
      <rPr>
        <b/>
        <sz val="10"/>
        <color rgb="FF000000"/>
        <rFont val="Amalia"/>
        <family val="2"/>
      </rPr>
      <t> </t>
    </r>
  </si>
  <si>
    <r>
      <t>CR6 – Abordarea IRB – Expuneri la riscul de credit în funcție de clasa de expunere și intervalul PD</t>
    </r>
    <r>
      <rPr>
        <sz val="10"/>
        <rFont val="Amalia"/>
        <family val="2"/>
      </rPr>
      <t> </t>
    </r>
  </si>
  <si>
    <r>
      <t>Expuneri Brute</t>
    </r>
    <r>
      <rPr>
        <sz val="10"/>
        <rFont val="Amalia"/>
        <family val="2"/>
      </rPr>
      <t> </t>
    </r>
  </si>
  <si>
    <r>
      <t>CCF mediu</t>
    </r>
    <r>
      <rPr>
        <sz val="10"/>
        <rFont val="Amalia"/>
        <family val="2"/>
      </rPr>
      <t> </t>
    </r>
  </si>
  <si>
    <r>
      <t>EAD după CRM si după CCF</t>
    </r>
    <r>
      <rPr>
        <sz val="10"/>
        <rFont val="Amalia"/>
        <family val="2"/>
      </rPr>
      <t> </t>
    </r>
  </si>
  <si>
    <r>
      <t>Numărul de debitori</t>
    </r>
    <r>
      <rPr>
        <sz val="10"/>
        <rFont val="Amalia"/>
        <family val="2"/>
      </rPr>
      <t> </t>
    </r>
  </si>
  <si>
    <r>
      <t>PD mediu</t>
    </r>
    <r>
      <rPr>
        <sz val="10"/>
        <rFont val="Amalia"/>
        <family val="2"/>
      </rPr>
      <t> </t>
    </r>
  </si>
  <si>
    <r>
      <t>LGD mediu</t>
    </r>
    <r>
      <rPr>
        <sz val="10"/>
        <rFont val="Amalia"/>
        <family val="2"/>
      </rPr>
      <t> </t>
    </r>
  </si>
  <si>
    <r>
      <t>RWA*</t>
    </r>
    <r>
      <rPr>
        <sz val="10"/>
        <rFont val="Amalia"/>
        <family val="2"/>
      </rPr>
      <t> </t>
    </r>
  </si>
  <si>
    <r>
      <t>Densitatea RWA</t>
    </r>
    <r>
      <rPr>
        <sz val="10"/>
        <rFont val="Amalia"/>
        <family val="2"/>
      </rPr>
      <t> </t>
    </r>
  </si>
  <si>
    <r>
      <t>EL</t>
    </r>
    <r>
      <rPr>
        <sz val="10"/>
        <rFont val="Amalia"/>
        <family val="2"/>
      </rPr>
      <t> </t>
    </r>
  </si>
  <si>
    <r>
      <t>Ajustari de valoare si provizioane</t>
    </r>
    <r>
      <rPr>
        <sz val="10"/>
        <rFont val="Amalia"/>
        <family val="2"/>
      </rPr>
      <t> </t>
    </r>
  </si>
  <si>
    <r>
      <t>Bilantiere</t>
    </r>
    <r>
      <rPr>
        <sz val="10"/>
        <rFont val="Amalia"/>
        <family val="2"/>
      </rPr>
      <t> </t>
    </r>
  </si>
  <si>
    <r>
      <t>NU se utilizează estimări proprii ale LGD si CCF</t>
    </r>
    <r>
      <rPr>
        <sz val="10"/>
        <rFont val="Amalia"/>
        <family val="2"/>
      </rPr>
      <t> </t>
    </r>
  </si>
  <si>
    <r>
      <t>SE utilizează estimări proprii ale LGD si CCF</t>
    </r>
    <r>
      <rPr>
        <sz val="10"/>
        <rFont val="Amalia"/>
        <family val="2"/>
      </rPr>
      <t> </t>
    </r>
  </si>
  <si>
    <r>
      <t>Administratii centrale sau banci centrale</t>
    </r>
    <r>
      <rPr>
        <sz val="10"/>
        <rFont val="Amalia"/>
        <family val="2"/>
      </rPr>
      <t> </t>
    </r>
  </si>
  <si>
    <r>
      <t>Institutii</t>
    </r>
    <r>
      <rPr>
        <sz val="10"/>
        <rFont val="Amalia"/>
        <family val="2"/>
      </rPr>
      <t> </t>
    </r>
  </si>
  <si>
    <r>
      <t>Societati</t>
    </r>
    <r>
      <rPr>
        <sz val="10"/>
        <rFont val="Amalia"/>
        <family val="2"/>
      </rPr>
      <t> </t>
    </r>
  </si>
  <si>
    <r>
      <t>Finantari Specializate</t>
    </r>
    <r>
      <rPr>
        <sz val="10"/>
        <rFont val="Amalia"/>
        <family val="2"/>
      </rPr>
      <t> </t>
    </r>
  </si>
  <si>
    <r>
      <t>Societati - Entitati mici si mijlocii</t>
    </r>
    <r>
      <rPr>
        <sz val="10"/>
        <color rgb="FF000000"/>
        <rFont val="Amalia"/>
        <family val="2"/>
      </rPr>
      <t> </t>
    </r>
  </si>
  <si>
    <r>
      <t>Retail – Expuneri garantate cu bunuri imobile ale intreprinderilor, altele decat IMM-uri</t>
    </r>
    <r>
      <rPr>
        <sz val="10"/>
        <rFont val="Amalia"/>
        <family val="2"/>
      </rPr>
      <t> </t>
    </r>
  </si>
  <si>
    <r>
      <t>Retail – Expuneri eligibile reinnoibile</t>
    </r>
    <r>
      <rPr>
        <sz val="10"/>
        <rFont val="Amalia"/>
        <family val="2"/>
      </rPr>
      <t> </t>
    </r>
  </si>
  <si>
    <r>
      <t>Retail – Alte IMM-uri</t>
    </r>
    <r>
      <rPr>
        <sz val="10"/>
        <rFont val="Amalia"/>
        <family val="2"/>
      </rPr>
      <t> </t>
    </r>
  </si>
  <si>
    <r>
      <t>Retail – Alte intreprinderi, în afara de IMM-uri</t>
    </r>
    <r>
      <rPr>
        <sz val="10"/>
        <rFont val="Amalia"/>
        <family val="2"/>
      </rPr>
      <t> </t>
    </r>
  </si>
  <si>
    <r>
      <t>Grup</t>
    </r>
    <r>
      <rPr>
        <b/>
        <sz val="10"/>
        <color rgb="FF000000"/>
        <rFont val="Amalia"/>
        <family val="2"/>
      </rPr>
      <t xml:space="preserve"> </t>
    </r>
  </si>
  <si>
    <r>
      <rPr>
        <sz val="10"/>
        <color rgb="FF000000"/>
        <rFont val="Amalia"/>
        <family val="2"/>
      </rPr>
      <t>Din care:</t>
    </r>
    <r>
      <rPr>
        <b/>
        <sz val="10"/>
        <color rgb="FF000000"/>
        <rFont val="Amalia"/>
        <family val="2"/>
      </rPr>
      <t> total pentru abordarea de bază</t>
    </r>
    <r>
      <rPr>
        <sz val="10"/>
        <color rgb="FF000000"/>
        <rFont val="Amalia"/>
        <family val="2"/>
      </rPr>
      <t> în portofoliul de tranzacționare</t>
    </r>
  </si>
  <si>
    <r>
      <rPr>
        <sz val="10"/>
        <color rgb="FF000000"/>
        <rFont val="Amalia"/>
        <family val="2"/>
      </rPr>
      <t>Din care</t>
    </r>
    <r>
      <rPr>
        <b/>
        <sz val="10"/>
        <color rgb="FF000000"/>
        <rFont val="Amalia"/>
        <family val="2"/>
      </rPr>
      <t>: total pentru abordarea de bază</t>
    </r>
    <r>
      <rPr>
        <sz val="10"/>
        <color rgb="FF000000"/>
        <rFont val="Amalia"/>
        <family val="2"/>
      </rPr>
      <t> în portofoliul bancar</t>
    </r>
  </si>
  <si>
    <r>
      <t>Datorii</t>
    </r>
    <r>
      <rPr>
        <sz val="10"/>
        <color rgb="FF000000"/>
        <rFont val="Amalia"/>
        <family val="2"/>
      </rPr>
      <t> </t>
    </r>
  </si>
  <si>
    <t>Banca 
Mii RON</t>
  </si>
  <si>
    <t>Banca</t>
  </si>
  <si>
    <t>Banca
Mii RON</t>
  </si>
  <si>
    <t>Membrii organului de conducere în funcţia sa de supraveghere</t>
  </si>
  <si>
    <t>Membrii organului de conducere în funcţia sa de conducere</t>
  </si>
  <si>
    <t>Servicii bancare de investiţii</t>
  </si>
  <si>
    <t>Servicii bancarede retail</t>
  </si>
  <si>
    <t>Administrarea activelor</t>
  </si>
  <si>
    <t>Funcţii corporative</t>
  </si>
  <si>
    <t>Funcţii de control independente</t>
  </si>
  <si>
    <t>Toate celelalte domenii de activitate</t>
  </si>
  <si>
    <t xml:space="preserve">Numărul de membri ai personalului </t>
  </si>
  <si>
    <t>Numărul total de angajaţi, în echivalent normă întreagă</t>
  </si>
  <si>
    <t xml:space="preserve">Profit net total în anul N </t>
  </si>
  <si>
    <t xml:space="preserve">Remuneraţia totală </t>
  </si>
  <si>
    <t xml:space="preserve">Din care: Remuneraţie variabilă totală </t>
  </si>
  <si>
    <t>Numărul membrilor Personalului identificat, în echivalent normă întreagă</t>
  </si>
  <si>
    <t>Numărul membrilor Personalului identificat ce ocupă poziţii în cadrul conducerii superioare</t>
  </si>
  <si>
    <t>Remuneraţia fixă totală, din care:</t>
  </si>
  <si>
    <t>- numerar</t>
  </si>
  <si>
    <t>- acţiuni şi instrumente legate de acţiuni</t>
  </si>
  <si>
    <t>- alte tipuri de instrumente</t>
  </si>
  <si>
    <t>Remuneraţie variabilă totală , din care:</t>
  </si>
  <si>
    <t>Suma totală a remuneraţiei variabile acordate în anul N şi care a fost amânată, din care:</t>
  </si>
  <si>
    <t xml:space="preserve">Art. 450 alin.(1) lit.h) pct.(iii) din Regulamentul (UE) nr. 575/2013- suma totală a remuneraţiei variabile amânate, datorate şi neplătite, acordată în anii anteriori şi nu în anul N </t>
  </si>
  <si>
    <t xml:space="preserve">Suma totală a ajustărilor explicite în funcţie de performanţă de tip ex-post aplicate în anul N remuneraţiilor acordate în anii anteriori </t>
  </si>
  <si>
    <t>Numărul de beneficiari ai remuneraţiilor variabile garantate (plăţi noi cu încadrarea)</t>
  </si>
  <si>
    <t xml:space="preserve">Suma totală a remuneraţiilor variabile garantate (plăţi noi cu încadrarea) </t>
  </si>
  <si>
    <t>Numărul de beneficiari ai plăţilor compensatorii</t>
  </si>
  <si>
    <t>Suma totală a plăţilor compensatorii acordate în anul N</t>
  </si>
  <si>
    <t>Art. 450 alin.(1) lit. h) pct.(vi) din Regulamentul (UE) nr. 575/2013</t>
  </si>
  <si>
    <t xml:space="preserve">- cea mai mare plată compensatorie acordată unei singure persoane </t>
  </si>
  <si>
    <t>Numărul de beneficiari ai contribuţiilor la beneficiile discreţionare de tipul pensiilor în anul N</t>
  </si>
  <si>
    <t>Suma totală a contribuţiilor la beneficiile discreţionare de tipul pensiilor  în anul N</t>
  </si>
  <si>
    <t xml:space="preserve">Suma totală a remuneraţiei variabile acordate pe perioade multianuale potrivit programelor care nu sunt revizuite anual </t>
  </si>
  <si>
    <t>REM1</t>
  </si>
  <si>
    <t>REM1'!A1</t>
  </si>
  <si>
    <t>Domeniul de aplicare</t>
  </si>
  <si>
    <t>LI1</t>
  </si>
  <si>
    <t>LI2</t>
  </si>
  <si>
    <t>LI3</t>
  </si>
  <si>
    <t>Diferențe între perimetrul de consolidare contabil și domeniul de aplicare al consolidării prudențiale</t>
  </si>
  <si>
    <t>GRUP</t>
  </si>
  <si>
    <t>Articolul 436</t>
  </si>
  <si>
    <t>Valori contabile ale elementelor</t>
  </si>
  <si>
    <t>Valori contabile, astfel cum au fost raportate in situatii financiare</t>
  </si>
  <si>
    <t>Valorile contabile din domeniul de aplicare al consolidării prudențiale</t>
  </si>
  <si>
    <t>Care fac obiectul cadrului privind riscul de credit</t>
  </si>
  <si>
    <t>Care fac obiectul cadrului privind riscul de credit al contrapărții</t>
  </si>
  <si>
    <t>Care fac obiectul cadrului privind securitizarea</t>
  </si>
  <si>
    <t>Care fac obiectul cadrului privind riscul de piață</t>
  </si>
  <si>
    <t>Care nu fac obiectul cerințelor de fonduri proprii sau care fac obiectul deducerii din fondurile proprii</t>
  </si>
  <si>
    <t>Active</t>
  </si>
  <si>
    <t>Numerar si disponibilitati la Banca Centrala</t>
  </si>
  <si>
    <t>Credite si avansuri acordate bancilor evaluate la cost amortizat</t>
  </si>
  <si>
    <t>Derivate detinute pentru managementul riscului</t>
  </si>
  <si>
    <t>Active financiare detinute pentru tranzactionare</t>
  </si>
  <si>
    <t>Active financiare evaluate obligatoriu la valoarea justa prin profit sau pierdere</t>
  </si>
  <si>
    <t>Titluri de datorie evaluate la valoarea justa prin alte elemente ale rezultatului global</t>
  </si>
  <si>
    <t>Instrumente de capital, evaluate la valoarea justa prin alte elemente ale rezultatului global</t>
  </si>
  <si>
    <t>Investitii in filiale, asocieri in participatie si entitati asociate</t>
  </si>
  <si>
    <t>Credite si avansuri acordate clientilor evaluate la cost amortizat</t>
  </si>
  <si>
    <t>Instrumente derivate – contabilitatea de acoperire activ</t>
  </si>
  <si>
    <t>Creante privind impozitul pe profit curent</t>
  </si>
  <si>
    <t>Creante privind impozitul amanat</t>
  </si>
  <si>
    <t>Imobilizari corporale și active cu drept de utilizare</t>
  </si>
  <si>
    <t>Imobilizari necorporale</t>
  </si>
  <si>
    <t>Datorii</t>
  </si>
  <si>
    <t>Datorii financiare detinute pentru tranzactionare</t>
  </si>
  <si>
    <t>Depozite de la banci</t>
  </si>
  <si>
    <t>Depozite de la clienti</t>
  </si>
  <si>
    <t>Credite de la banci si alte institutii financiare</t>
  </si>
  <si>
    <t>Obligatiuni emise</t>
  </si>
  <si>
    <t>LI1'!A1</t>
  </si>
  <si>
    <t xml:space="preserve">Articolul 436 </t>
  </si>
  <si>
    <t>Elemente care fac obiectul</t>
  </si>
  <si>
    <t>Cadrului privind riscul de credit</t>
  </si>
  <si>
    <t>Cadrului privind securitizarea</t>
  </si>
  <si>
    <t>Cadrului privind riscul de credit al contrapărții</t>
  </si>
  <si>
    <t>Cadrului privind riscul de piață</t>
  </si>
  <si>
    <t>Cuantumul corespunzător valorii contabile a activelor din domeniul de aplicare al consolidării prudențiale (conform modelului LI1)</t>
  </si>
  <si>
    <t>Cuantumul corespunzător valorii contabile a datoriilor din domeniul de aplicare al consolidării prudențiale (conform modelului LI1)</t>
  </si>
  <si>
    <t>Cuantumul total net din domeniul de aplicare al consolidării prudențiale</t>
  </si>
  <si>
    <t>Cuantumurile extrabilanțiere</t>
  </si>
  <si>
    <t>Cuantumurile expunerilor luate în considerare în scopuri de reglementare</t>
  </si>
  <si>
    <t>Principalele surse ale diferențelor dintre cuantumurile expunerii reglementate și valorile contabile din situațiile financiare</t>
  </si>
  <si>
    <t>LI2'!A1</t>
  </si>
  <si>
    <t>LI3'!A1</t>
  </si>
  <si>
    <t>Metoda de consolidare contabila</t>
  </si>
  <si>
    <t>Metoda de consolidare prudentiala</t>
  </si>
  <si>
    <t>Descrierea entitatii</t>
  </si>
  <si>
    <t>Denumirea entitatii</t>
  </si>
  <si>
    <t>Consolidare deplină</t>
  </si>
  <si>
    <t>Consolidare proporțională</t>
  </si>
  <si>
    <t>Metoda punerii în echivalență</t>
  </si>
  <si>
    <t>Nu este nici consolidată, nici dedusă</t>
  </si>
  <si>
    <t>Dedusa</t>
  </si>
  <si>
    <t>Raiffeisen Leasing IFN S.A.</t>
  </si>
  <si>
    <t>Consolidata prin metoda consolidarii globale</t>
  </si>
  <si>
    <t>X</t>
  </si>
  <si>
    <t>Societate de leasing</t>
  </si>
  <si>
    <t>Raiffeisen Assets Management S.A.</t>
  </si>
  <si>
    <t>Institutie financiara</t>
  </si>
  <si>
    <t>Aedificium Banca Pentru Locuinte S.A</t>
  </si>
  <si>
    <t>Institutie de credit</t>
  </si>
  <si>
    <t>FONDUL DE GARANTARE A CREDITULUI RURAL S.A.</t>
  </si>
  <si>
    <t>Punerea in echivalenta</t>
  </si>
  <si>
    <t>Alta institutie</t>
  </si>
  <si>
    <t>CIT one</t>
  </si>
  <si>
    <t>Prezentarea diferentelor existente intre perimetrele de consolidare (pentru fiecare entitate)</t>
  </si>
  <si>
    <t>CC1'!A1</t>
  </si>
  <si>
    <t>CC2'!A1</t>
  </si>
  <si>
    <t>CCA</t>
  </si>
  <si>
    <t>Principalele caracteristici ale instrumentelor de fonduri proprii reglementate și ale instrumentelor de datorii eligibile</t>
  </si>
  <si>
    <t xml:space="preserve">Informații calitative sau cantitative </t>
  </si>
  <si>
    <t>Emitent</t>
  </si>
  <si>
    <t>Raiffeisen Bank S.A.</t>
  </si>
  <si>
    <t>Identificator unic (de exemplu, identificator CUSIP, ISIN sau Bloomberg pentru plasamentele private)</t>
  </si>
  <si>
    <t>AT0000A2BY28</t>
  </si>
  <si>
    <t>Plasament public sau privat</t>
  </si>
  <si>
    <t>Privat</t>
  </si>
  <si>
    <t>Legislația aplicabilă instrumentului</t>
  </si>
  <si>
    <t>Legea austriaca, cu exceptia prevederilor de subordonare care sunt guvernate de legea romana</t>
  </si>
  <si>
    <t>3a</t>
  </si>
  <si>
    <t>Recunoașterea contractuală a competențelor de reducere a valorii și de conversie ale autorităților de rezoluție</t>
  </si>
  <si>
    <t xml:space="preserve">Contractuala </t>
  </si>
  <si>
    <t>Reglementare</t>
  </si>
  <si>
    <t>Tratamentul actual ținând cont, după caz, de normele tranzitorii din CRR</t>
  </si>
  <si>
    <t xml:space="preserve">Fonduri proprii de nivel 1 suplimentar </t>
  </si>
  <si>
    <t>Normele post-tranzitorii prevăzute în CRR</t>
  </si>
  <si>
    <t>Eligibil la nivel individual / (sub)consolidat / individual și (sub)consolidat</t>
  </si>
  <si>
    <t>Eligibil la nivel individual si consolidat</t>
  </si>
  <si>
    <t>Tipul de instrument (tipurile urmează a fi specificate de fiecare jurisdicție)</t>
  </si>
  <si>
    <t xml:space="preserve">Fonduri proprii de nivel 1 suplimentar conform articolului 52 al Regulamentului UE Nr 575/2013 (CRR) </t>
  </si>
  <si>
    <t>Cuantumul recunoscut în capitalul reglementat sau în datoriile eligibile (monedă în milioane, la cea mai recentă dată de raportare)</t>
  </si>
  <si>
    <t>238.574.797 RON</t>
  </si>
  <si>
    <t>Valoarea nominală a instrumentului</t>
  </si>
  <si>
    <t>50.000.000 EURO</t>
  </si>
  <si>
    <t>Prețul de emisiune</t>
  </si>
  <si>
    <t>Prețul de răscumpărare</t>
  </si>
  <si>
    <t>Clasificarea contabilă</t>
  </si>
  <si>
    <t>Alte instrumente de capitaluri - Capitalul Actionarilor</t>
  </si>
  <si>
    <t>Data inițială a emiterii</t>
  </si>
  <si>
    <t>17 Decembrie 2019</t>
  </si>
  <si>
    <t>Perpetuu sau cu durată determinată</t>
  </si>
  <si>
    <t>Perpetuu</t>
  </si>
  <si>
    <t>Scadența inițială</t>
  </si>
  <si>
    <t>Opțiune de cumpărare de către emitent sub rezerva aprobării prealabile din partea autorității de supraveghere</t>
  </si>
  <si>
    <t>DA</t>
  </si>
  <si>
    <t>Data facultativă a exercitării opțiunii de cumpărare, datele exercitării opțiunilor de cumpărare condiționale și valoarea de răscumpărare</t>
  </si>
  <si>
    <t>i) 30 Mai 2025, ii)) instrumentul prevede optiuni fiscale si optiuni reglementate de rascumparare, iii) Pretul de rascumparere este principal plus dobanda</t>
  </si>
  <si>
    <t>Datele subsecvente ale exercitării opțiunii de cumpărare, după caz</t>
  </si>
  <si>
    <t>La fiecare data a platii (respectiv 30 Mai al fiecarui an) dupa prima data de rascumparare</t>
  </si>
  <si>
    <t>Cupoane/dividende</t>
  </si>
  <si>
    <t>Dividend/cupon fix sau variabil</t>
  </si>
  <si>
    <t xml:space="preserve">Variabil </t>
  </si>
  <si>
    <t>Rata cuponului și orice indice aferent</t>
  </si>
  <si>
    <t>EURIBOR 12 M (cu valoare minima la 0%) + Marja (7,5%)</t>
  </si>
  <si>
    <t>Existența unui mecanism de tip „dividend stopper” (de interdicție de plată a dividendelor)</t>
  </si>
  <si>
    <t>Nu</t>
  </si>
  <si>
    <t>Caracter pe deplin discreționar, parțial discreționar sau obligatoriu (în privința calendarului)</t>
  </si>
  <si>
    <t>Deplin discretionare</t>
  </si>
  <si>
    <t>Caracter pe deplin discreționar, parțial discreționar sau obligatoriu (în privința cuantumului)</t>
  </si>
  <si>
    <t>Existența unui step-up sau a altui stimulent de răscumpărare</t>
  </si>
  <si>
    <t>Necumulativ sau cumulativ</t>
  </si>
  <si>
    <t xml:space="preserve">Necumulativ </t>
  </si>
  <si>
    <t>Convertibil sau neconvertibil</t>
  </si>
  <si>
    <t xml:space="preserve">Neconvertibil </t>
  </si>
  <si>
    <t>Dacă este convertibil, factorul (factorii) care declanșează conversia</t>
  </si>
  <si>
    <t>Dacă este convertibil, integral sau parțial</t>
  </si>
  <si>
    <t>Dacă este convertibil, rata de conversie</t>
  </si>
  <si>
    <t>Dacă este convertibil, conversie obligatorie sau opțională</t>
  </si>
  <si>
    <t>Dacă este convertibil, specificați tipul de instrument în care poate fi convertit</t>
  </si>
  <si>
    <t>Dacă este convertibil, specificați emitentul instrumentului în care este convertit</t>
  </si>
  <si>
    <t>Caracteristici de reducere a valorii contabile</t>
  </si>
  <si>
    <t>Da</t>
  </si>
  <si>
    <t>În cazul unei reduceri a valorii contabile, factorul (factorii) care o declanșează</t>
  </si>
  <si>
    <t>(i) Rata capitalului consolidata pentru fondurile proprii de nivel 1 de baza este mai mica de 5.125% si/sau</t>
  </si>
  <si>
    <t>(ii) Rata capitalului individuala pentru fondurile proprii de nivel 1 de baza este mai mica de 5.125%</t>
  </si>
  <si>
    <t>În cazul unei reduceri a valorii contabile, integrală sau parțială</t>
  </si>
  <si>
    <t xml:space="preserve">Partiala </t>
  </si>
  <si>
    <t>În cazul unei reduceri a valorii contabile, permanentă sau temporară</t>
  </si>
  <si>
    <t>Temporara</t>
  </si>
  <si>
    <t>În cazul unei reduceri temporare a valorii contabile, descrierea mecanismului de majorare a valorii contabile</t>
  </si>
  <si>
    <t>Decizia de write-up este la discretia emitentului, in limitele permise de reglementarile de supraveghere aplicabile; niciun eveniment declasantor la momentul de write-up, precum si niciun eveniment declansator ca rezultat al executarii write-up</t>
  </si>
  <si>
    <t>34a</t>
  </si>
  <si>
    <t>Tipul de subordonare (numai pentru datoriile eligibile)</t>
  </si>
  <si>
    <t>N/A</t>
  </si>
  <si>
    <t>EU-34b</t>
  </si>
  <si>
    <t>Rangul instrumentului în procedurile obișnuite de insolvență</t>
  </si>
  <si>
    <t>Poziția în ierarhia de subordonare în caz de lichidare (specificați tipul de instrument de nivelul imediat superior)</t>
  </si>
  <si>
    <t>Instrumente cu rang superior obligatiunii:</t>
  </si>
  <si>
    <t>(i) Creditori nesubordonati</t>
  </si>
  <si>
    <t>(ii) Creditori subordonati ai emitentului care includ detinatori de fonduri proprii de nivel 2</t>
  </si>
  <si>
    <t>(iii) Creditorii ai caror datorii sunt excluse din write down sau conversie sub instrumentul de recapitalizare interna (bail-in)</t>
  </si>
  <si>
    <t>Caracteristici neconforme pentru care există dispoziții tranzitorii</t>
  </si>
  <si>
    <t>În caz afirmativ, specificați caracteristicile neconforme</t>
  </si>
  <si>
    <t>37 a</t>
  </si>
  <si>
    <t>Link către clauzele și condițiile complete ale instrumentului (semnalizare)</t>
  </si>
  <si>
    <t>Caracteristicile principale ale instrumentelor de capital - AT1</t>
  </si>
  <si>
    <t>Caracteristicile principale ale instrumentelor de capital - T2</t>
  </si>
  <si>
    <t>ROJX86UZW1R4</t>
  </si>
  <si>
    <t>Legea Romana</t>
  </si>
  <si>
    <t>Contractuala</t>
  </si>
  <si>
    <t xml:space="preserve">Fonduri proprii de nivel 2 </t>
  </si>
  <si>
    <t>480.000.000 RON</t>
  </si>
  <si>
    <t xml:space="preserve">Valoare nominala plus Dobanda plus Suma pentru Acoperirea Costurilor </t>
  </si>
  <si>
    <t>Datorii - cost amortizat</t>
  </si>
  <si>
    <t>19 decembrie 2019</t>
  </si>
  <si>
    <t>Cu maturitate</t>
  </si>
  <si>
    <t>19 decembrie 2029</t>
  </si>
  <si>
    <t>i) 19 December 2024 sau oricand anterior acestei date; ii)   instrumentul prevede optiuni fiscale si optiuni reglementate de rascumparare; iii) Dupa expirarea unui termen de 5 ani de la Data Emisiuni, in data de 19 decembrie 2024, obligatiunile vor fi rascumparate la valoarea lor nominala, plus Dobanda. In orice moment dupa data de 19 decembrie 2024, obligatiunile vor fi rascumparate la valoarea lor nominala plus Dobanda, plus Suma pentru Acoperirea Costurilor.</t>
  </si>
  <si>
    <t xml:space="preserve"> La orice data dupa 19 Dec 2024</t>
  </si>
  <si>
    <t>Total cupon: ROBOR3M + 3.5%</t>
  </si>
  <si>
    <t>Obligatoriu</t>
  </si>
  <si>
    <t>a) au acelasi rang (pari passu) una fata de cealalta, in orice moment;</t>
  </si>
  <si>
    <t>(b) au acelasi rang (pari passu) cu (i) orice instrument de Fonduri proprii de nivel 2 existent al Emitentului si (ii) orice alte obligatii sau instrumente de capital ale Emitentului care se clasifica sau sunt exprimate in rang egal cu Obligatiunile in cazul unei lichidari sau insolvente a Emitentului si in ce priveste dreptul de a primi rambursarea capitalului in cazul lichidarii sau insolventei Emitentului;</t>
  </si>
  <si>
    <t>(c) au rang senior fata de detinatorii instrumentelor de Fonduri proprii de nivel 1 de baza ale Emitentului si instrumentelor de Fonduri proprii de nivel 1 suplimentar ale Emitentului si orice alte obligatii sau instrumente de capital ale Emitentului care au un rang inferior sau sunt exprimate drept având un rang inferior rangului Obligatiunilor, in cazul unei lichidari sau insolvente a Emitentului si in ce priveste dreptul de a primi rambursarea capitalului in caz de lichidare sau insolventa a Emitentului; si</t>
  </si>
  <si>
    <t>(d) au un rang inferior creantelor prezente sau viitoare (i) ale creditorilor nesubordonati ai Emitentului, inclusiv creditori ai oricarei creante senioare negarantate fara drept depreferinta având un rang superior obligatiilor care indeplinesc conditiile prevazute la articolul 108 alin. (2) literele (a) - (c) din BRRD, (ii) care sunt excluse de la posibilitatea reducerii sau conversiei conform instrumentului de recapitalizare interna (asa cum este definit acest termen in BRRD), in conformitate cu prevederile articolului 44 alin. (2) si alin. Pagina 115 din 145(3) din BRRD si (iii) in masura in care acestea nu se incadreaza in categoriile mentionate</t>
  </si>
  <si>
    <t>la punctele (i) - (ii) de mai sus, Obligatiunile au un rang inferior obligatiilor subordonate ale Emitentului, altele decât creantele creditorilor care potrivit clasificarii conform legii sau potrivit termenilor acestora au acelasi rang (pari passu) sau au un rang inferior Obligatiunilor in cazul lichidarii sau insolventei Emitentului.</t>
  </si>
  <si>
    <t>Prospect, Termenii si Conditii_T2</t>
  </si>
  <si>
    <t>CCA!A1</t>
  </si>
  <si>
    <t>CR8</t>
  </si>
  <si>
    <t xml:space="preserve">Situațiile fluxului RWEA pentru expunerile la riscul de credit conform abordării </t>
  </si>
  <si>
    <t>CR8'!A1</t>
  </si>
  <si>
    <t>Finanțări specializate: finanțare de obiecte (abordarea bazată pe încadrare)</t>
  </si>
  <si>
    <t>CR10.3</t>
  </si>
  <si>
    <t>CR10.3!A1</t>
  </si>
  <si>
    <t>CR10.5</t>
  </si>
  <si>
    <t>Expuneri din titluri de capital conform metodei simple de ponderare la risc</t>
  </si>
  <si>
    <t>CR10.5!A1</t>
  </si>
  <si>
    <t>Expuneri la riscul de credit al contrapartidei</t>
  </si>
  <si>
    <t>Analiza expunerii la CCR în funcție de abordare</t>
  </si>
  <si>
    <t xml:space="preserve"> CCR1 </t>
  </si>
  <si>
    <t>CCR1'!A1</t>
  </si>
  <si>
    <t>Tranzacții supuse cerințelor de fonduri proprii pentru riscul CVA</t>
  </si>
  <si>
    <t>CCR2</t>
  </si>
  <si>
    <t>Compoziția garanțiilor reale pentru expunerile la riscul de credit al contrapărții</t>
  </si>
  <si>
    <t>CCR5</t>
  </si>
  <si>
    <t>Abordarea standardizată – Expuneri supuse riscului de credit al contrapărții în funcție de clasa de expuneri și de ponderile de risc:</t>
  </si>
  <si>
    <t>CCR3</t>
  </si>
  <si>
    <t>Abordarea IRB – Expuneri la riscul de credit al contrapărții în funcție de clasa de expuneri și de scala PD</t>
  </si>
  <si>
    <t>CRR4</t>
  </si>
  <si>
    <t>CCR2'!A1</t>
  </si>
  <si>
    <t>CCR5'!A1</t>
  </si>
  <si>
    <t>CCR3'!A1</t>
  </si>
  <si>
    <t xml:space="preserve"> Cuantumul amortizorului anticiclic de capital specific instituției</t>
  </si>
  <si>
    <t xml:space="preserve"> CCyB2</t>
  </si>
  <si>
    <t xml:space="preserve"> CCyB2'!A1</t>
  </si>
  <si>
    <t xml:space="preserve">Ajustari pentru riscul de credit </t>
  </si>
  <si>
    <t>Calitatea creditului expunerilor restructurate în urma dificultăților financiare</t>
  </si>
  <si>
    <t xml:space="preserve">CQ1 </t>
  </si>
  <si>
    <t>Calitatea creditului expunerilor performante și neperformante pe numărul de zile în care sunt restante</t>
  </si>
  <si>
    <t>CQ3</t>
  </si>
  <si>
    <t>Calitatea creditului împrumuturilor și avansurilor acordate societăților nefinanciare, pe ramuri de activitate</t>
  </si>
  <si>
    <t>CQ5</t>
  </si>
  <si>
    <t>Garanții reale obținute prin intrare în posesie și executare</t>
  </si>
  <si>
    <t>CQ7</t>
  </si>
  <si>
    <t xml:space="preserve"> Expuneri performante și neperformante și provizioanele aferente</t>
  </si>
  <si>
    <t>CR1</t>
  </si>
  <si>
    <t>Scadența expunerilor</t>
  </si>
  <si>
    <t>CR1-A</t>
  </si>
  <si>
    <t>Variațiile stocului de credite și avansuri neperformante</t>
  </si>
  <si>
    <t>CR2</t>
  </si>
  <si>
    <t>CQ1'!A1</t>
  </si>
  <si>
    <t>CQ3'!A1</t>
  </si>
  <si>
    <t>CQ5'!A1</t>
  </si>
  <si>
    <t>CQ7'!A1</t>
  </si>
  <si>
    <t>CR1'!A1</t>
  </si>
  <si>
    <t>CR1-A'!A1</t>
  </si>
  <si>
    <t>CR2'!A1</t>
  </si>
  <si>
    <t xml:space="preserve">Active negrevate  </t>
  </si>
  <si>
    <t>AE1</t>
  </si>
  <si>
    <t>AE2</t>
  </si>
  <si>
    <t>AE3</t>
  </si>
  <si>
    <t>AE1'!A1</t>
  </si>
  <si>
    <t>AE2'!A1</t>
  </si>
  <si>
    <t>AE3'!A1</t>
  </si>
  <si>
    <t>Utilizarea ECAI (External Credit Assessment Institution)</t>
  </si>
  <si>
    <t>Abordarea standardizata, defalcare in functie de ponderile de risc a expunerilor dupa aplicarea factorului de conversie si dupa tehnicile de diminuare a riscurilor:</t>
  </si>
  <si>
    <t>CR5</t>
  </si>
  <si>
    <t>CR5'!A1</t>
  </si>
  <si>
    <t>Riscul de piata in cadrul abordarii standardizate la nivel individual la 31 Decembrie 2022</t>
  </si>
  <si>
    <t>MR1</t>
  </si>
  <si>
    <t>MR1'!A1</t>
  </si>
  <si>
    <t>Impactul aplicarii tratamentului temporar si tranzitoriu asupra ratiilor de capital</t>
  </si>
  <si>
    <t>Fonduri proprii (Grup, Mii Ron)</t>
  </si>
  <si>
    <t>Fonduri proprii de nivel 1, ca și cum măsurile tranzitorii privind IFRS 9 sau ECL analoage nu ar fi fost aplicate</t>
  </si>
  <si>
    <t>Fonduri proprii totale, ca și cum tratamentul temporar privind castigurile si pierderile nerealizate rezultate din evaluarea la valoarea justa prin alte elemente ale rezultatului global cf. prevederilor art 468 din CRR nu ar fi fost aplicat</t>
  </si>
  <si>
    <t>Fonduri proprii totale, ca și cum măsurile tranzitorii privind IFRS 9 sau ECL analoage nu ar fi fost aplicate</t>
  </si>
  <si>
    <t>Active ponderate la risc (Grup, Mii Ron)</t>
  </si>
  <si>
    <t>Active ponderate la risc totale</t>
  </si>
  <si>
    <t>Active ponderate la risc totale, ca și cum măsurile tranzitorii privind IFRS 9 sau ECL analoage nu ar fi fost aplicate</t>
  </si>
  <si>
    <t>Rate de capital</t>
  </si>
  <si>
    <t>Fonduri proprii de nivel 1 de bază (ca procent din cuantumul expunerii la risc)</t>
  </si>
  <si>
    <t>Fondurile proprii de nivel 1 de bază (ca procent din cuantumul expunerii la risc), ca și cum măsurile tranzitorii privind IFRS 9 sau ECL analoage nu ar fi fost aplicate</t>
  </si>
  <si>
    <t>Fondurile proprii de nivel 1 de bază (ca procent din cuantumul expunerii la risc), ca și cum tratamentul temporar privind castigurile si pierderile nerealizate rezultate din evaluarea la valoarea justa prin alte elemente ale rezultatului global cf. prevederilor art 468 din CRR nu ar fi fost aplicat</t>
  </si>
  <si>
    <t>Fonduri proprii de nivel 1 (ca procent din cuantumul expunerii la risc)</t>
  </si>
  <si>
    <t>Fonduri proprii de nivel 1 (ca procent din cuantumul expunerii la risc), ca și cum măsurile tranzitorii privind IFRS 9 sau ECL analoage nu ar fi fost aplicate</t>
  </si>
  <si>
    <t>Fonduri proprii de nivel 1 (ca procent din cuantumul expunerii la risc), ca și cum tratamentul temporar privind castigurile si pierderile nerealizate rezultate din evaluarea la valoarea justa prin alte elemente ale rezultatului global cf. prevederilor art 468 din CRR nu ar fi fost aplicat</t>
  </si>
  <si>
    <t>Fonduri proprii totale (ca procent din cuantumul expunerii la risc)</t>
  </si>
  <si>
    <t>Fonduri proprii totale (ca procent din cuantumul expunerii la risc), ca și cum măsurile tranzitorii privind IFRS 9 sau ECL analoage nu ar fi fost aplicate</t>
  </si>
  <si>
    <t>Fonduri proprii totale (ca procent din cuantumul expunerii la risc), ca și cum tratamentul temporar privind castigurile si pierderile nerealizate rezultate din evaluarea la valoarea justa prin alte elemente ale rezultatului global cf. prevederilor art 468 din CRR nu ar fi fost aplicat</t>
  </si>
  <si>
    <t>Indicatorul de măsurare a expunerii totale pentru calcularea indicatorului efectului de levier</t>
  </si>
  <si>
    <t>Indicatorul efectului de levier, ca și cum măsurile tranzitorii privind IFRS 9 sau ECL analoage nu ar fi fost aplicate</t>
  </si>
  <si>
    <t>Indicatorul efectului de levier,ca și cum tratamentul temporar privind castigurile si pierderile nerealizate rezultate din evaluarea la valoarea justa prin alte elemente ale rezultatului global cf. prevederilor art 468 din CRR nu ar fi fost aplicat</t>
  </si>
  <si>
    <t>Tranzitorii!A1</t>
  </si>
  <si>
    <t xml:space="preserve">Expunerea la pozitiile din securitizare </t>
  </si>
  <si>
    <t>Expunerile din securitizare din afara portofoliului de tranzacționare</t>
  </si>
  <si>
    <t>SEC1</t>
  </si>
  <si>
    <t xml:space="preserve"> Expunerile din securitizare din afara portofoliului de tranzacționare și cerințele de capital reglementat asociate</t>
  </si>
  <si>
    <t>SEC3</t>
  </si>
  <si>
    <t xml:space="preserve"> Expuneri securitizate de instituție – Expuneri în stare de nerambursare și ajustări specifice pentru riscul de credit</t>
  </si>
  <si>
    <t>SEC5</t>
  </si>
  <si>
    <t>Practici de remunerare si recrutare</t>
  </si>
  <si>
    <t>Situatia privind exercitiul de raportare de catre institutiile de credit a informatiilor cu privire la remunerarea personalului identificat</t>
  </si>
  <si>
    <t xml:space="preserve"> Remunerația acordată pentru exercițiul financiar</t>
  </si>
  <si>
    <t>Remunerație amânată</t>
  </si>
  <si>
    <t>REM3</t>
  </si>
  <si>
    <t>Remunerație mai mare sau egală cu 1 milion EUR pe an</t>
  </si>
  <si>
    <t>REM4</t>
  </si>
  <si>
    <t xml:space="preserve"> Informații privind remunerația membrilor personalului ale căror activități profesionale au un impact semnificativ asupra profilului de risc al instituțiilor</t>
  </si>
  <si>
    <t>REM5</t>
  </si>
  <si>
    <t>SEC1'!A1</t>
  </si>
  <si>
    <t>SEC3'!A1</t>
  </si>
  <si>
    <t>SEC5'!A1</t>
  </si>
  <si>
    <t>Identified Staff'!A1</t>
  </si>
  <si>
    <t>REM 3'!A1</t>
  </si>
  <si>
    <t>REM 4'!A1</t>
  </si>
  <si>
    <t>REM 5'!A1</t>
  </si>
  <si>
    <t>Annex 1: Raiffeisen Bank</t>
  </si>
  <si>
    <t>Fondurile proprii de nivel 1 de bază (CET1), ca și cum măsurile tranzitorii privind IFRS 9 sau ECL analoage nu ar fi fost aplicate</t>
  </si>
  <si>
    <t>Fondurile proprii de nivel 1 de bază (CET1), ca și cum tratamentul temporar privind castigurile si pierderile nerealizate rezultate din evaluarea la valoarea justa prin alte elemente ale rezultatului global cf. prevederilor art 468 din CRR nu ar fi fost aplicat</t>
  </si>
  <si>
    <t>Ajustările prudente ale evaluării (PVA)</t>
  </si>
  <si>
    <t>PV1</t>
  </si>
  <si>
    <t>PV1'!A1</t>
  </si>
  <si>
    <t>Group</t>
  </si>
  <si>
    <t>AT0000A2YBE6</t>
  </si>
  <si>
    <t>370.905.000 RON</t>
  </si>
  <si>
    <t>75.000.000 EURO</t>
  </si>
  <si>
    <t>30 Iunie 2022</t>
  </si>
  <si>
    <t>i) 30 Iunie 2027, ii)) instrumentul prevede optiuni fiscale si optiuni reglementate de rascumparare, iii) Pretul de rascumparere este principal plus dobanda</t>
  </si>
  <si>
    <t>La fiecare data a platii (respectiv 30 Iunie a fiecarui an) dupa prima data de rascumparare</t>
  </si>
  <si>
    <t>5-year Mid Swap Rate + Marja (9,75%)</t>
  </si>
  <si>
    <t>Valoarea expunerii astfel cum este definită la articolul 166 din CRR pentru expunerile care fac obiectul abordării IRB</t>
  </si>
  <si>
    <t>Valoarea totală a expunerii pentru expunerile care fac obiectul abordării standardizate și al abordării IRB</t>
  </si>
  <si>
    <t>Procentajul din valoarea totală a expunerii care face obiectul utilizării parțiale permanente a SA (%)</t>
  </si>
  <si>
    <t>Procentajul din valoarea totală a expunerii care face obiectul abordării IRB (%)</t>
  </si>
  <si>
    <t>Procentajul din valoarea totală a expunerii care face obiectul unui plan de implementare (%)</t>
  </si>
  <si>
    <t>18.186.667</t>
  </si>
  <si>
    <t>1,1</t>
  </si>
  <si>
    <t>Din care - Administrații regionale sau autorități locale</t>
  </si>
  <si>
    <t>1,2</t>
  </si>
  <si>
    <t>Din care - Entități din sectorul public</t>
  </si>
  <si>
    <t>1.194.458</t>
  </si>
  <si>
    <t>2.710.724</t>
  </si>
  <si>
    <t>18.500.313</t>
  </si>
  <si>
    <t>19.236.848</t>
  </si>
  <si>
    <t>3,1</t>
  </si>
  <si>
    <t>Din care - Societăți - Finanțări specializate, excluzând abordarea bazată pe încadrare</t>
  </si>
  <si>
    <t>3,2</t>
  </si>
  <si>
    <t>Din care - Societăți - Finanțări specializate în cadrul abordării bazate pe încadrare</t>
  </si>
  <si>
    <t>2.625.140</t>
  </si>
  <si>
    <t>19.851.355</t>
  </si>
  <si>
    <t>20.429.243</t>
  </si>
  <si>
    <t>4,1</t>
  </si>
  <si>
    <t>Din care - Retail - Garantate cu bunuri imobile - IMM-uri</t>
  </si>
  <si>
    <t>4,2</t>
  </si>
  <si>
    <t>Din care - Retail - Garantate cu bunuri imobile - Societăți care nu sunt IMM-uri</t>
  </si>
  <si>
    <t>7.400.027</t>
  </si>
  <si>
    <t>7.420.707</t>
  </si>
  <si>
    <t>4,3</t>
  </si>
  <si>
    <t>Din care - Retail - Reînnoibile eligibile</t>
  </si>
  <si>
    <t>3.644.936</t>
  </si>
  <si>
    <t>4,4</t>
  </si>
  <si>
    <t>Din care - Retail - Altele - IMM-uri</t>
  </si>
  <si>
    <t>1.133.574</t>
  </si>
  <si>
    <t>1.655.780</t>
  </si>
  <si>
    <t>4,5</t>
  </si>
  <si>
    <t>Din care - Retail - Altele - Societăți care nu sunt IMM-uri</t>
  </si>
  <si>
    <t>7.560.249</t>
  </si>
  <si>
    <t>7.571.208</t>
  </si>
  <si>
    <t>Alte active care nu corespund unor obligații de credit</t>
  </si>
  <si>
    <t>2.042.978</t>
  </si>
  <si>
    <t>2.901.904</t>
  </si>
  <si>
    <t>41.864.464</t>
  </si>
  <si>
    <t>63.638.716</t>
  </si>
  <si>
    <t>CR6-A – Sfera de aplicare a abordărilor IRB și SA</t>
  </si>
  <si>
    <t>Expuneri înainte de CCF și de CRM</t>
  </si>
  <si>
    <t>Expuneri după CCF și CRM</t>
  </si>
  <si>
    <t>RWA și densitatea RWA</t>
  </si>
  <si>
    <t>Valoare bilanțieră</t>
  </si>
  <si>
    <t>Valoare extrabilanțieră</t>
  </si>
  <si>
    <t>Densitatea RWA</t>
  </si>
  <si>
    <t>21.566.786</t>
  </si>
  <si>
    <t>25.515.843</t>
  </si>
  <si>
    <t>2.127.679</t>
  </si>
  <si>
    <t>18.084.637</t>
  </si>
  <si>
    <t>21.547.138</t>
  </si>
  <si>
    <t>1.179.111</t>
  </si>
  <si>
    <t>CR4 – Abordarea standardizată – Expunere la riscul de credit și efectele CRM</t>
  </si>
  <si>
    <t>Grup
Mii Ron</t>
  </si>
  <si>
    <t>CRR4'!A1</t>
  </si>
  <si>
    <t>CR4</t>
  </si>
  <si>
    <t>CR4'!A1</t>
  </si>
  <si>
    <t>Abordarea standardizată – Expunere la riscul de credit și efectele CRM</t>
  </si>
  <si>
    <t>Protectia nefinantata a creditului</t>
  </si>
  <si>
    <t xml:space="preserve"> Utilizarea abordarii IRB in ceea ce priveste riscul de credit</t>
  </si>
  <si>
    <t>CR6</t>
  </si>
  <si>
    <t>Sfera de aplicare a abordărilor IRB și SA</t>
  </si>
  <si>
    <t>CR6'!A1</t>
  </si>
  <si>
    <t xml:space="preserve">CR6-A </t>
  </si>
  <si>
    <t>CR6-A'!A1</t>
  </si>
  <si>
    <r>
      <t>Fonduri proprii de</t>
    </r>
    <r>
      <rPr>
        <b/>
        <sz val="9"/>
        <color rgb="FF000000"/>
        <rFont val="Amalia"/>
        <family val="2"/>
      </rPr>
      <t xml:space="preserve"> nivel 1 de bază</t>
    </r>
    <r>
      <rPr>
        <sz val="9"/>
        <color rgb="FF000000"/>
        <rFont val="Amalia"/>
        <family val="2"/>
      </rPr>
      <t xml:space="preserve"> (CET1)</t>
    </r>
  </si>
  <si>
    <r>
      <t xml:space="preserve">Fonduri proprii </t>
    </r>
    <r>
      <rPr>
        <b/>
        <sz val="9"/>
        <color rgb="FF000000"/>
        <rFont val="Amalia"/>
        <family val="2"/>
      </rPr>
      <t>de nivel 1</t>
    </r>
  </si>
  <si>
    <r>
      <t xml:space="preserve">Fonduri proprii </t>
    </r>
    <r>
      <rPr>
        <b/>
        <sz val="9"/>
        <color rgb="FF000000"/>
        <rFont val="Amalia"/>
        <family val="2"/>
      </rPr>
      <t>totale</t>
    </r>
  </si>
  <si>
    <t>din care: Dividende estimate pentru anul financiar 2022</t>
  </si>
  <si>
    <t>CR3 – Prezentare generală a tehnicilor CRM - publicarea de informații privind utilizarea tehnicilor de diminuare a riscului de credit.</t>
  </si>
  <si>
    <t>Garantii eligibile pentru determinare cerinte Capital (CRM)</t>
  </si>
  <si>
    <t>Expuneri negarantate</t>
  </si>
  <si>
    <t>Expuneri garantate</t>
  </si>
  <si>
    <t>Expuneri garantate prin garanții reale</t>
  </si>
  <si>
    <t>Expuneri garantate prin garanții financiare</t>
  </si>
  <si>
    <t>Expuneri garantate prin instrumente financiare derivate de credit</t>
  </si>
  <si>
    <t>Total credite</t>
  </si>
  <si>
    <t xml:space="preserve">      23.800.010 </t>
  </si>
  <si>
    <t xml:space="preserve">          17.279.112 </t>
  </si>
  <si>
    <t xml:space="preserve">       12.047.402 </t>
  </si>
  <si>
    <t xml:space="preserve">       5.231.710 </t>
  </si>
  <si>
    <t xml:space="preserve">                            -   </t>
  </si>
  <si>
    <t>Total titluri de creanță</t>
  </si>
  <si>
    <t xml:space="preserve">      12.229.102 </t>
  </si>
  <si>
    <t xml:space="preserve">                       -   </t>
  </si>
  <si>
    <t xml:space="preserve">                    -   </t>
  </si>
  <si>
    <t xml:space="preserve">                  -   </t>
  </si>
  <si>
    <t xml:space="preserve">      36.029.112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</si>
</sst>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_(* #,##0.0_);_(* \(#,##0.0\);_(* &quot;-&quot;??_);_(@_)"/>
    <numFmt numFmtId="167" formatCode="0.000%"/>
  </numFmts>
  <fonts count="42">
    <font>
      <sz val="11"/>
      <color theme="1"/>
      <name val="Calibri"/>
      <family val="2"/>
      <scheme val="minor"/>
    </font>
    <font>
      <sz val="11"/>
      <color theme="1"/>
      <name val="Calibri"/>
      <family val="2"/>
      <scheme val="minor"/>
    </font>
    <font>
      <u/>
      <sz val="11"/>
      <color rgb="FF0000FF"/>
      <name val="Calibri"/>
      <family val="2"/>
      <charset val="238"/>
      <scheme val="minor"/>
    </font>
    <font>
      <sz val="11"/>
      <color rgb="FF000000"/>
      <name val="Calibri"/>
      <family val="2"/>
    </font>
    <font>
      <sz val="10"/>
      <name val="Arial"/>
      <family val="2"/>
    </font>
    <font>
      <sz val="10"/>
      <name val="Arial"/>
      <family val="2"/>
      <charset val="238"/>
    </font>
    <font>
      <sz val="10"/>
      <color indexed="8"/>
      <name val="Helvetica Neue"/>
    </font>
    <font>
      <b/>
      <sz val="10"/>
      <color rgb="FF000000"/>
      <name val="Amalia"/>
      <family val="2"/>
    </font>
    <font>
      <sz val="10"/>
      <color rgb="FF000000"/>
      <name val="Amalia"/>
      <family val="2"/>
    </font>
    <font>
      <i/>
      <sz val="10"/>
      <color rgb="FF000000"/>
      <name val="Amalia"/>
      <family val="2"/>
    </font>
    <font>
      <sz val="10"/>
      <color theme="1"/>
      <name val="Amalia"/>
      <family val="2"/>
    </font>
    <font>
      <b/>
      <i/>
      <sz val="10"/>
      <color rgb="FF000000"/>
      <name val="Amalia"/>
      <family val="2"/>
    </font>
    <font>
      <b/>
      <sz val="10"/>
      <color theme="1"/>
      <name val="Amalia"/>
      <family val="2"/>
    </font>
    <font>
      <b/>
      <sz val="10"/>
      <name val="Amalia"/>
      <family val="2"/>
    </font>
    <font>
      <sz val="10"/>
      <name val="Amalia"/>
      <family val="2"/>
    </font>
    <font>
      <u/>
      <sz val="10"/>
      <color rgb="FF0000FF"/>
      <name val="Amalia"/>
      <family val="2"/>
    </font>
    <font>
      <i/>
      <sz val="10"/>
      <color theme="1"/>
      <name val="Amalia"/>
      <family val="2"/>
    </font>
    <font>
      <b/>
      <sz val="10"/>
      <color rgb="FF2F5773"/>
      <name val="Amalia"/>
      <family val="2"/>
    </font>
    <font>
      <b/>
      <u/>
      <sz val="10"/>
      <color indexed="8"/>
      <name val="Amalia"/>
      <family val="2"/>
    </font>
    <font>
      <i/>
      <sz val="10"/>
      <name val="Amalia"/>
      <family val="2"/>
    </font>
    <font>
      <b/>
      <sz val="10"/>
      <color indexed="8"/>
      <name val="Amalia"/>
      <family val="2"/>
    </font>
    <font>
      <b/>
      <i/>
      <sz val="10"/>
      <color theme="1"/>
      <name val="Amalia"/>
      <family val="2"/>
    </font>
    <font>
      <sz val="11"/>
      <color theme="1"/>
      <name val="Poppins"/>
    </font>
    <font>
      <sz val="11"/>
      <color theme="1"/>
      <name val="FuturaR"/>
    </font>
    <font>
      <b/>
      <sz val="8"/>
      <color rgb="FF000000"/>
      <name val="Amalia"/>
      <family val="2"/>
    </font>
    <font>
      <sz val="8"/>
      <color rgb="FF000000"/>
      <name val="Amalia"/>
      <family val="2"/>
    </font>
    <font>
      <sz val="8"/>
      <color theme="1"/>
      <name val="Amalia"/>
      <family val="2"/>
    </font>
    <font>
      <b/>
      <sz val="11"/>
      <color theme="1"/>
      <name val="Calibri"/>
      <family val="2"/>
      <scheme val="minor"/>
    </font>
    <font>
      <b/>
      <sz val="9"/>
      <color rgb="FF000000"/>
      <name val="Amalia"/>
      <family val="2"/>
    </font>
    <font>
      <b/>
      <sz val="9"/>
      <color theme="1"/>
      <name val="Amalia"/>
      <family val="2"/>
    </font>
    <font>
      <b/>
      <sz val="8"/>
      <color theme="1"/>
      <name val="Amalia"/>
      <family val="2"/>
    </font>
    <font>
      <sz val="8.5"/>
      <color rgb="FF000000"/>
      <name val="Amalia"/>
      <family val="2"/>
    </font>
    <font>
      <sz val="9"/>
      <color theme="1"/>
      <name val="Amalia"/>
      <family val="2"/>
    </font>
    <font>
      <sz val="9"/>
      <color rgb="FF000000"/>
      <name val="Amalia"/>
      <family val="2"/>
    </font>
    <font>
      <i/>
      <sz val="8"/>
      <color rgb="FF000000"/>
      <name val="Amalia"/>
      <family val="2"/>
    </font>
    <font>
      <b/>
      <i/>
      <sz val="8"/>
      <color rgb="FF000000"/>
      <name val="Amalia"/>
      <family val="2"/>
    </font>
    <font>
      <b/>
      <sz val="7"/>
      <color rgb="FF000000"/>
      <name val="Amalia"/>
      <family val="2"/>
    </font>
    <font>
      <sz val="7"/>
      <color rgb="FF000000"/>
      <name val="Amalia"/>
      <family val="2"/>
    </font>
    <font>
      <sz val="7"/>
      <color theme="1"/>
      <name val="Amalia"/>
      <family val="2"/>
    </font>
    <font>
      <i/>
      <sz val="9"/>
      <color rgb="FF000000"/>
      <name val="Amalia"/>
      <family val="2"/>
    </font>
    <font>
      <b/>
      <sz val="11"/>
      <color theme="1"/>
      <name val="Amalia"/>
      <family val="2"/>
    </font>
    <font>
      <u/>
      <sz val="9"/>
      <color rgb="FF0000FF"/>
      <name val="Amalia"/>
      <family val="2"/>
    </font>
  </fonts>
  <fills count="18">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6A6A6"/>
        <bgColor indexed="64"/>
      </patternFill>
    </fill>
    <fill>
      <patternFill patternType="darkGray">
        <fgColor rgb="FF000000"/>
        <bgColor rgb="FF404040"/>
      </patternFill>
    </fill>
    <fill>
      <patternFill patternType="solid">
        <fgColor theme="7" tint="0.79998168889431442"/>
        <bgColor indexed="64"/>
      </patternFill>
    </fill>
    <fill>
      <patternFill patternType="solid">
        <fgColor indexed="55"/>
        <bgColor indexed="64"/>
      </patternFill>
    </fill>
    <fill>
      <patternFill patternType="solid">
        <fgColor rgb="FFFFFFCC"/>
        <bgColor indexed="64"/>
      </patternFill>
    </fill>
    <fill>
      <patternFill patternType="solid">
        <fgColor rgb="FF595959"/>
        <bgColor rgb="FF000000"/>
      </patternFill>
    </fill>
    <fill>
      <patternFill patternType="solid">
        <fgColor rgb="FFF2FE9A"/>
        <bgColor indexed="64"/>
      </patternFill>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7E6E6"/>
        <bgColor indexed="64"/>
      </patternFill>
    </fill>
    <fill>
      <patternFill patternType="solid">
        <fgColor rgb="FFFFFF66"/>
        <bgColor rgb="FF000000"/>
      </patternFill>
    </fill>
    <fill>
      <patternFill patternType="solid">
        <fgColor rgb="FFD9D9D9"/>
        <bgColor rgb="FF000000"/>
      </patternFill>
    </fill>
  </fills>
  <borders count="1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double">
        <color indexed="64"/>
      </bottom>
      <diagonal/>
    </border>
    <border>
      <left/>
      <right style="medium">
        <color rgb="FF000000"/>
      </right>
      <top/>
      <bottom style="double">
        <color indexed="64"/>
      </bottom>
      <diagonal/>
    </border>
    <border>
      <left/>
      <right style="medium">
        <color indexed="64"/>
      </right>
      <top/>
      <bottom style="double">
        <color indexed="64"/>
      </bottom>
      <diagonal/>
    </border>
    <border>
      <left style="medium">
        <color indexed="64"/>
      </left>
      <right/>
      <top/>
      <bottom style="medium">
        <color rgb="FF000000"/>
      </bottom>
      <diagonal/>
    </border>
    <border>
      <left/>
      <right/>
      <top/>
      <bottom style="medium">
        <color rgb="FF000000"/>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bottom/>
      <diagonal/>
    </border>
    <border>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style="medium">
        <color indexed="64"/>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indexed="64"/>
      </bottom>
      <diagonal/>
    </border>
    <border>
      <left style="thin">
        <color rgb="FF000000"/>
      </left>
      <right/>
      <top style="thin">
        <color rgb="FF000000"/>
      </top>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top style="thin">
        <color auto="1"/>
      </top>
      <bottom style="thin">
        <color auto="1"/>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top style="medium">
        <color rgb="FF000000"/>
      </top>
      <bottom style="thin">
        <color auto="1"/>
      </bottom>
      <diagonal/>
    </border>
    <border>
      <left style="medium">
        <color rgb="FF000000"/>
      </left>
      <right/>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indexed="64"/>
      </right>
      <top style="thin">
        <color indexed="64"/>
      </top>
      <bottom style="medium">
        <color rgb="FF000000"/>
      </bottom>
      <diagonal/>
    </border>
    <border>
      <left style="thin">
        <color auto="1"/>
      </left>
      <right style="thin">
        <color auto="1"/>
      </right>
      <top style="thin">
        <color auto="1"/>
      </top>
      <bottom style="medium">
        <color rgb="FF000000"/>
      </bottom>
      <diagonal/>
    </border>
    <border>
      <left style="thin">
        <color auto="1"/>
      </left>
      <right/>
      <top style="thin">
        <color auto="1"/>
      </top>
      <bottom style="medium">
        <color rgb="FF000000"/>
      </bottom>
      <diagonal/>
    </border>
    <border>
      <left style="medium">
        <color rgb="FF000000"/>
      </left>
      <right/>
      <top style="medium">
        <color rgb="FF000000"/>
      </top>
      <bottom style="thin">
        <color auto="1"/>
      </bottom>
      <diagonal/>
    </border>
    <border>
      <left style="medium">
        <color rgb="FF000000"/>
      </left>
      <right/>
      <top style="thin">
        <color indexed="64"/>
      </top>
      <bottom style="thin">
        <color indexed="64"/>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thin">
        <color indexed="64"/>
      </left>
      <right/>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diagonal/>
    </border>
    <border>
      <left style="thin">
        <color rgb="FF000000"/>
      </left>
      <right style="thin">
        <color auto="1"/>
      </right>
      <top/>
      <bottom style="thin">
        <color auto="1"/>
      </bottom>
      <diagonal/>
    </border>
    <border>
      <left style="thin">
        <color rgb="FF000000"/>
      </left>
      <right style="thin">
        <color auto="1"/>
      </right>
      <top/>
      <bottom style="thin">
        <color rgb="FF000000"/>
      </bottom>
      <diagonal/>
    </border>
    <border>
      <left style="thin">
        <color auto="1"/>
      </left>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auto="1"/>
      </right>
      <top style="thin">
        <color rgb="FF000000"/>
      </top>
      <bottom style="thin">
        <color auto="1"/>
      </bottom>
      <diagonal/>
    </border>
    <border>
      <left/>
      <right style="thin">
        <color auto="1"/>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rgb="FF000000"/>
      </right>
      <top/>
      <bottom/>
      <diagonal/>
    </border>
    <border>
      <left style="thin">
        <color rgb="FF000000"/>
      </left>
      <right/>
      <top style="thin">
        <color auto="1"/>
      </top>
      <bottom style="thin">
        <color auto="1"/>
      </bottom>
      <diagonal/>
    </border>
    <border>
      <left style="thin">
        <color rgb="FF000000"/>
      </left>
      <right/>
      <top style="thin">
        <color indexed="64"/>
      </top>
      <bottom style="thin">
        <color rgb="FF000000"/>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indexed="64"/>
      </left>
      <right/>
      <top style="medium">
        <color rgb="FF000000"/>
      </top>
      <bottom/>
      <diagonal/>
    </border>
    <border>
      <left style="thin">
        <color indexed="64"/>
      </left>
      <right/>
      <top/>
      <bottom style="medium">
        <color rgb="FF000000"/>
      </bottom>
      <diagonal/>
    </border>
    <border>
      <left/>
      <right style="thin">
        <color indexed="64"/>
      </right>
      <top style="medium">
        <color rgb="FF000000"/>
      </top>
      <bottom/>
      <diagonal/>
    </border>
    <border>
      <left/>
      <right style="thin">
        <color indexed="64"/>
      </right>
      <top/>
      <bottom style="medium">
        <color rgb="FF000000"/>
      </bottom>
      <diagonal/>
    </border>
    <border>
      <left style="thin">
        <color indexed="64"/>
      </left>
      <right/>
      <top style="medium">
        <color indexed="64"/>
      </top>
      <bottom style="medium">
        <color rgb="FF000000"/>
      </bottom>
      <diagonal/>
    </border>
    <border>
      <left style="thin">
        <color indexed="64"/>
      </left>
      <right style="medium">
        <color indexed="64"/>
      </right>
      <top style="medium">
        <color rgb="FF000000"/>
      </top>
      <bottom/>
      <diagonal/>
    </border>
    <border>
      <left style="thin">
        <color indexed="64"/>
      </left>
      <right style="medium">
        <color indexed="64"/>
      </right>
      <top/>
      <bottom style="medium">
        <color rgb="FF000000"/>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s>
  <cellStyleXfs count="18">
    <xf numFmtId="0" fontId="0" fillId="0" borderId="0"/>
    <xf numFmtId="0" fontId="2" fillId="0" borderId="0" applyNumberFormat="0" applyFill="0" applyBorder="0" applyAlignment="0" applyProtection="0">
      <alignment vertical="center"/>
    </xf>
    <xf numFmtId="0" fontId="3" fillId="0" borderId="0"/>
    <xf numFmtId="43" fontId="3" fillId="0" borderId="0" applyFont="0" applyFill="0" applyBorder="0" applyAlignment="0" applyProtection="0"/>
    <xf numFmtId="0" fontId="4" fillId="0" borderId="0"/>
    <xf numFmtId="0" fontId="1" fillId="0" borderId="0"/>
    <xf numFmtId="43" fontId="4" fillId="0" borderId="0" applyFont="0" applyFill="0" applyBorder="0" applyAlignment="0" applyProtection="0"/>
    <xf numFmtId="0" fontId="1" fillId="0" borderId="0"/>
    <xf numFmtId="0" fontId="1" fillId="0" borderId="0"/>
    <xf numFmtId="0" fontId="5" fillId="0" borderId="0">
      <alignment vertical="center"/>
    </xf>
    <xf numFmtId="9" fontId="3" fillId="0" borderId="0" applyFont="0" applyFill="0" applyBorder="0" applyAlignment="0" applyProtection="0"/>
    <xf numFmtId="0" fontId="1" fillId="0" borderId="0"/>
    <xf numFmtId="0" fontId="6" fillId="0" borderId="0" applyNumberFormat="0" applyFill="0" applyBorder="0" applyProtection="0">
      <alignment vertical="top" wrapText="1"/>
    </xf>
    <xf numFmtId="0" fontId="1" fillId="0" borderId="0"/>
    <xf numFmtId="0" fontId="4" fillId="0" borderId="0"/>
    <xf numFmtId="43" fontId="1" fillId="0" borderId="0" applyFont="0" applyFill="0" applyBorder="0" applyAlignment="0" applyProtection="0"/>
    <xf numFmtId="9" fontId="1" fillId="0" borderId="0" applyFont="0" applyFill="0" applyBorder="0" applyAlignment="0" applyProtection="0"/>
    <xf numFmtId="0" fontId="4" fillId="0" borderId="0">
      <alignment vertical="center"/>
    </xf>
  </cellStyleXfs>
  <cellXfs count="1046">
    <xf numFmtId="0" fontId="0" fillId="0" borderId="0" xfId="0"/>
    <xf numFmtId="0" fontId="7" fillId="0" borderId="82" xfId="0" applyFont="1" applyBorder="1" applyAlignment="1">
      <alignment horizontal="right" vertical="center" wrapText="1"/>
    </xf>
    <xf numFmtId="0" fontId="7" fillId="0" borderId="53" xfId="0" applyFont="1" applyBorder="1" applyAlignment="1">
      <alignment horizontal="left" vertical="center" wrapText="1"/>
    </xf>
    <xf numFmtId="0" fontId="7" fillId="0" borderId="53" xfId="0" applyFont="1" applyBorder="1" applyAlignment="1">
      <alignment horizontal="right" vertical="center" wrapText="1"/>
    </xf>
    <xf numFmtId="0" fontId="8" fillId="0" borderId="82" xfId="0" applyFont="1" applyBorder="1" applyAlignment="1">
      <alignment horizontal="right" vertical="center" wrapText="1"/>
    </xf>
    <xf numFmtId="0" fontId="8" fillId="0" borderId="53" xfId="0" applyFont="1" applyBorder="1" applyAlignment="1">
      <alignment horizontal="justify" vertical="center" wrapText="1"/>
    </xf>
    <xf numFmtId="0" fontId="8" fillId="0" borderId="53" xfId="0" applyFont="1" applyBorder="1" applyAlignment="1">
      <alignment horizontal="right" vertical="center" wrapText="1"/>
    </xf>
    <xf numFmtId="3" fontId="7" fillId="0" borderId="53" xfId="0" applyNumberFormat="1" applyFont="1" applyBorder="1" applyAlignment="1">
      <alignment horizontal="right" vertical="center" wrapText="1"/>
    </xf>
    <xf numFmtId="3" fontId="8" fillId="0" borderId="53" xfId="0" applyNumberFormat="1" applyFont="1" applyBorder="1" applyAlignment="1">
      <alignment horizontal="right" vertical="center" wrapText="1"/>
    </xf>
    <xf numFmtId="3" fontId="7" fillId="0" borderId="82" xfId="0" applyNumberFormat="1" applyFont="1" applyBorder="1" applyAlignment="1">
      <alignment horizontal="right" vertical="center" wrapText="1"/>
    </xf>
    <xf numFmtId="0" fontId="8" fillId="0" borderId="82" xfId="0" applyFont="1" applyBorder="1" applyAlignment="1">
      <alignment horizontal="justify" vertical="center" wrapText="1"/>
    </xf>
    <xf numFmtId="0" fontId="8" fillId="0" borderId="53" xfId="0" applyFont="1" applyBorder="1" applyAlignment="1">
      <alignment horizontal="center" vertical="center" wrapText="1"/>
    </xf>
    <xf numFmtId="0" fontId="7" fillId="8" borderId="89" xfId="0" applyFont="1" applyFill="1" applyBorder="1" applyAlignment="1">
      <alignment horizontal="justify" vertical="center" wrapText="1"/>
    </xf>
    <xf numFmtId="0" fontId="7" fillId="8" borderId="27" xfId="0" applyFont="1" applyFill="1" applyBorder="1" applyAlignment="1">
      <alignment horizontal="center" vertical="center" wrapText="1"/>
    </xf>
    <xf numFmtId="9" fontId="8" fillId="0" borderId="53" xfId="0" applyNumberFormat="1" applyFont="1" applyBorder="1" applyAlignment="1">
      <alignment horizontal="right" vertical="center" wrapText="1"/>
    </xf>
    <xf numFmtId="164" fontId="8" fillId="0" borderId="53" xfId="15" applyNumberFormat="1" applyFont="1" applyBorder="1" applyAlignment="1">
      <alignment horizontal="right" vertical="center" wrapText="1"/>
    </xf>
    <xf numFmtId="0" fontId="11" fillId="0" borderId="82" xfId="0" applyFont="1" applyBorder="1" applyAlignment="1">
      <alignment horizontal="right" vertical="center" wrapText="1"/>
    </xf>
    <xf numFmtId="0" fontId="11" fillId="0" borderId="53" xfId="0" applyFont="1" applyBorder="1" applyAlignment="1">
      <alignment horizontal="left" vertical="center" wrapText="1"/>
    </xf>
    <xf numFmtId="0" fontId="8" fillId="0" borderId="27" xfId="0" applyFont="1" applyBorder="1" applyAlignment="1">
      <alignment horizontal="right" vertical="center"/>
    </xf>
    <xf numFmtId="3" fontId="8" fillId="0" borderId="27" xfId="0" applyNumberFormat="1" applyFont="1" applyBorder="1" applyAlignment="1">
      <alignment horizontal="right" vertical="center"/>
    </xf>
    <xf numFmtId="3" fontId="7" fillId="0" borderId="27" xfId="0" applyNumberFormat="1" applyFont="1" applyBorder="1" applyAlignment="1">
      <alignment horizontal="right" vertical="center"/>
    </xf>
    <xf numFmtId="0" fontId="12" fillId="8" borderId="38" xfId="0" applyFont="1" applyFill="1" applyBorder="1" applyAlignment="1">
      <alignment horizontal="left" vertical="center" wrapText="1" indent="1"/>
    </xf>
    <xf numFmtId="0" fontId="10" fillId="0" borderId="82" xfId="0" applyFont="1" applyBorder="1" applyAlignment="1">
      <alignment horizontal="left" vertical="center" wrapText="1"/>
    </xf>
    <xf numFmtId="0" fontId="7" fillId="8" borderId="101" xfId="0" applyFont="1" applyFill="1" applyBorder="1" applyAlignment="1">
      <alignment horizontal="center" vertical="center" wrapText="1"/>
    </xf>
    <xf numFmtId="0" fontId="10" fillId="0" borderId="0" xfId="0" applyFont="1"/>
    <xf numFmtId="0" fontId="7" fillId="8" borderId="30" xfId="0" applyFont="1" applyFill="1" applyBorder="1" applyAlignment="1">
      <alignment horizontal="justify" vertical="center" wrapText="1"/>
    </xf>
    <xf numFmtId="9" fontId="7" fillId="8" borderId="53" xfId="0" applyNumberFormat="1" applyFont="1" applyFill="1" applyBorder="1" applyAlignment="1">
      <alignment horizontal="center" vertical="center" wrapText="1"/>
    </xf>
    <xf numFmtId="9" fontId="7" fillId="8" borderId="59" xfId="0" applyNumberFormat="1" applyFont="1" applyFill="1" applyBorder="1" applyAlignment="1">
      <alignment horizontal="center" vertical="center" wrapText="1"/>
    </xf>
    <xf numFmtId="3" fontId="8" fillId="0" borderId="82" xfId="0" applyNumberFormat="1" applyFont="1" applyBorder="1" applyAlignment="1">
      <alignment horizontal="right" vertical="center" wrapText="1"/>
    </xf>
    <xf numFmtId="3" fontId="8" fillId="0" borderId="27" xfId="0" applyNumberFormat="1" applyFont="1" applyBorder="1" applyAlignment="1">
      <alignment horizontal="right" vertical="center" wrapText="1"/>
    </xf>
    <xf numFmtId="0" fontId="8" fillId="0" borderId="27" xfId="0" applyFont="1" applyBorder="1" applyAlignment="1">
      <alignment horizontal="right" vertical="center" wrapText="1"/>
    </xf>
    <xf numFmtId="3" fontId="7" fillId="0" borderId="27" xfId="0" applyNumberFormat="1" applyFont="1" applyBorder="1" applyAlignment="1">
      <alignment horizontal="right" vertical="center" wrapText="1"/>
    </xf>
    <xf numFmtId="0" fontId="7" fillId="0" borderId="73" xfId="0" applyFont="1" applyBorder="1" applyAlignment="1">
      <alignment wrapText="1"/>
    </xf>
    <xf numFmtId="0" fontId="8" fillId="0" borderId="73" xfId="0" applyFont="1" applyBorder="1" applyAlignment="1">
      <alignment wrapText="1"/>
    </xf>
    <xf numFmtId="3" fontId="8" fillId="0" borderId="73" xfId="0" applyNumberFormat="1" applyFont="1" applyBorder="1" applyAlignment="1">
      <alignment wrapText="1"/>
    </xf>
    <xf numFmtId="0" fontId="7" fillId="0" borderId="131" xfId="0" applyFont="1" applyBorder="1" applyAlignment="1">
      <alignment wrapText="1"/>
    </xf>
    <xf numFmtId="3" fontId="8" fillId="0" borderId="132" xfId="0" applyNumberFormat="1" applyFont="1" applyBorder="1" applyAlignment="1">
      <alignment wrapText="1"/>
    </xf>
    <xf numFmtId="0" fontId="8" fillId="0" borderId="131" xfId="0" applyFont="1" applyBorder="1" applyAlignment="1">
      <alignment wrapText="1"/>
    </xf>
    <xf numFmtId="0" fontId="8" fillId="0" borderId="132" xfId="0" applyFont="1" applyBorder="1" applyAlignment="1">
      <alignment wrapText="1"/>
    </xf>
    <xf numFmtId="0" fontId="8" fillId="0" borderId="133" xfId="0" applyFont="1" applyBorder="1" applyAlignment="1">
      <alignment wrapText="1"/>
    </xf>
    <xf numFmtId="0" fontId="8" fillId="0" borderId="134" xfId="0" applyFont="1" applyBorder="1" applyAlignment="1">
      <alignment wrapText="1"/>
    </xf>
    <xf numFmtId="0" fontId="8" fillId="0" borderId="53" xfId="0" applyFont="1" applyBorder="1" applyAlignment="1">
      <alignment wrapText="1"/>
    </xf>
    <xf numFmtId="0" fontId="7" fillId="0" borderId="0" xfId="0" applyFont="1"/>
    <xf numFmtId="0" fontId="7" fillId="8" borderId="2" xfId="0" applyFont="1" applyFill="1" applyBorder="1" applyAlignment="1">
      <alignment wrapText="1"/>
    </xf>
    <xf numFmtId="0" fontId="7" fillId="8" borderId="74" xfId="0" applyFont="1" applyFill="1" applyBorder="1" applyAlignment="1">
      <alignment wrapText="1"/>
    </xf>
    <xf numFmtId="0" fontId="7" fillId="8" borderId="111" xfId="0" applyFont="1" applyFill="1" applyBorder="1" applyAlignment="1">
      <alignment horizontal="center" wrapText="1"/>
    </xf>
    <xf numFmtId="0" fontId="7" fillId="8" borderId="1" xfId="0" applyFont="1" applyFill="1" applyBorder="1" applyAlignment="1">
      <alignment horizontal="center" wrapText="1"/>
    </xf>
    <xf numFmtId="0" fontId="7" fillId="8" borderId="5" xfId="0" applyFont="1" applyFill="1" applyBorder="1" applyAlignment="1">
      <alignment horizontal="center" wrapText="1"/>
    </xf>
    <xf numFmtId="0" fontId="8" fillId="8" borderId="5" xfId="0" applyFont="1" applyFill="1" applyBorder="1" applyAlignment="1">
      <alignment wrapText="1"/>
    </xf>
    <xf numFmtId="0" fontId="8" fillId="8" borderId="106" xfId="0" applyFont="1" applyFill="1" applyBorder="1" applyAlignment="1">
      <alignment wrapText="1"/>
    </xf>
    <xf numFmtId="0" fontId="8" fillId="8" borderId="74" xfId="0" applyFont="1" applyFill="1" applyBorder="1" applyAlignment="1">
      <alignment wrapText="1"/>
    </xf>
    <xf numFmtId="0" fontId="8" fillId="8" borderId="75" xfId="0" applyFont="1" applyFill="1" applyBorder="1" applyAlignment="1">
      <alignment wrapText="1"/>
    </xf>
    <xf numFmtId="0" fontId="8" fillId="8" borderId="122" xfId="0" applyFont="1" applyFill="1" applyBorder="1" applyAlignment="1">
      <alignment wrapText="1"/>
    </xf>
    <xf numFmtId="0" fontId="7" fillId="0" borderId="111" xfId="0" applyFont="1" applyBorder="1" applyAlignment="1">
      <alignment wrapText="1"/>
    </xf>
    <xf numFmtId="0" fontId="7" fillId="0" borderId="2" xfId="0" applyFont="1" applyBorder="1" applyAlignment="1">
      <alignment wrapText="1"/>
    </xf>
    <xf numFmtId="0" fontId="8" fillId="0" borderId="111" xfId="0" applyFont="1" applyBorder="1" applyAlignment="1">
      <alignment wrapText="1"/>
    </xf>
    <xf numFmtId="0" fontId="8" fillId="0" borderId="2" xfId="0" applyFont="1" applyBorder="1" applyAlignment="1">
      <alignment wrapText="1"/>
    </xf>
    <xf numFmtId="0" fontId="8" fillId="0" borderId="112" xfId="0" applyFont="1" applyBorder="1" applyAlignment="1">
      <alignment wrapText="1"/>
    </xf>
    <xf numFmtId="0" fontId="8" fillId="0" borderId="114" xfId="0" applyFont="1" applyBorder="1" applyAlignment="1">
      <alignment wrapText="1"/>
    </xf>
    <xf numFmtId="0" fontId="7" fillId="0" borderId="84" xfId="0" applyFont="1" applyBorder="1"/>
    <xf numFmtId="0" fontId="7" fillId="8" borderId="84" xfId="0" applyFont="1" applyFill="1" applyBorder="1" applyAlignment="1">
      <alignment wrapText="1"/>
    </xf>
    <xf numFmtId="164" fontId="13" fillId="0" borderId="111" xfId="15" applyNumberFormat="1" applyFont="1" applyBorder="1" applyAlignment="1">
      <alignment horizontal="right" wrapText="1"/>
    </xf>
    <xf numFmtId="164" fontId="13" fillId="0" borderId="1" xfId="15" applyNumberFormat="1" applyFont="1" applyBorder="1" applyAlignment="1">
      <alignment horizontal="right" wrapText="1"/>
    </xf>
    <xf numFmtId="164" fontId="8" fillId="0" borderId="2" xfId="15" applyNumberFormat="1" applyFont="1" applyBorder="1" applyAlignment="1">
      <alignment horizontal="right" wrapText="1"/>
    </xf>
    <xf numFmtId="164" fontId="13" fillId="0" borderId="121" xfId="15" applyNumberFormat="1" applyFont="1" applyBorder="1" applyAlignment="1">
      <alignment horizontal="right" wrapText="1"/>
    </xf>
    <xf numFmtId="164" fontId="13" fillId="0" borderId="74" xfId="15" applyNumberFormat="1" applyFont="1" applyBorder="1" applyAlignment="1">
      <alignment horizontal="right" wrapText="1"/>
    </xf>
    <xf numFmtId="164" fontId="13" fillId="0" borderId="75" xfId="15" applyNumberFormat="1" applyFont="1" applyBorder="1" applyAlignment="1">
      <alignment horizontal="right" wrapText="1"/>
    </xf>
    <xf numFmtId="164" fontId="13" fillId="0" borderId="122" xfId="15" applyNumberFormat="1" applyFont="1" applyBorder="1" applyAlignment="1">
      <alignment horizontal="right" wrapText="1"/>
    </xf>
    <xf numFmtId="164" fontId="14" fillId="0" borderId="111" xfId="15" applyNumberFormat="1" applyFont="1" applyBorder="1" applyAlignment="1">
      <alignment horizontal="right" wrapText="1"/>
    </xf>
    <xf numFmtId="164" fontId="14" fillId="0" borderId="1" xfId="15" applyNumberFormat="1" applyFont="1" applyBorder="1" applyAlignment="1">
      <alignment horizontal="right" wrapText="1"/>
    </xf>
    <xf numFmtId="164" fontId="14" fillId="0" borderId="121" xfId="15" applyNumberFormat="1" applyFont="1" applyBorder="1" applyAlignment="1">
      <alignment horizontal="right" wrapText="1"/>
    </xf>
    <xf numFmtId="164" fontId="14" fillId="0" borderId="74" xfId="15" applyNumberFormat="1" applyFont="1" applyBorder="1" applyAlignment="1">
      <alignment horizontal="right" wrapText="1"/>
    </xf>
    <xf numFmtId="164" fontId="14" fillId="0" borderId="75" xfId="15" applyNumberFormat="1" applyFont="1" applyBorder="1" applyAlignment="1">
      <alignment horizontal="right" wrapText="1"/>
    </xf>
    <xf numFmtId="164" fontId="14" fillId="0" borderId="122" xfId="15" applyNumberFormat="1" applyFont="1" applyBorder="1" applyAlignment="1">
      <alignment horizontal="right" wrapText="1"/>
    </xf>
    <xf numFmtId="164" fontId="14" fillId="0" borderId="2" xfId="15" applyNumberFormat="1" applyFont="1" applyBorder="1" applyAlignment="1">
      <alignment horizontal="right" wrapText="1"/>
    </xf>
    <xf numFmtId="164" fontId="14" fillId="0" borderId="112" xfId="15" applyNumberFormat="1" applyFont="1" applyBorder="1" applyAlignment="1">
      <alignment horizontal="right" wrapText="1"/>
    </xf>
    <xf numFmtId="164" fontId="14" fillId="0" borderId="113" xfId="15" applyNumberFormat="1" applyFont="1" applyBorder="1" applyAlignment="1">
      <alignment horizontal="right" wrapText="1"/>
    </xf>
    <xf numFmtId="164" fontId="14" fillId="0" borderId="114" xfId="15" applyNumberFormat="1" applyFont="1" applyBorder="1" applyAlignment="1">
      <alignment horizontal="right" wrapText="1"/>
    </xf>
    <xf numFmtId="164" fontId="14" fillId="0" borderId="123" xfId="15" applyNumberFormat="1" applyFont="1" applyBorder="1" applyAlignment="1">
      <alignment horizontal="right" wrapText="1"/>
    </xf>
    <xf numFmtId="164" fontId="14" fillId="0" borderId="124" xfId="15" applyNumberFormat="1" applyFont="1" applyBorder="1" applyAlignment="1">
      <alignment horizontal="right" wrapText="1"/>
    </xf>
    <xf numFmtId="164" fontId="14" fillId="0" borderId="127" xfId="15" applyNumberFormat="1" applyFont="1" applyBorder="1" applyAlignment="1">
      <alignment horizontal="right" wrapText="1"/>
    </xf>
    <xf numFmtId="164" fontId="14" fillId="0" borderId="125" xfId="15" applyNumberFormat="1" applyFont="1" applyBorder="1" applyAlignment="1">
      <alignment horizontal="right" wrapText="1"/>
    </xf>
    <xf numFmtId="0" fontId="7" fillId="8" borderId="42" xfId="0" applyFont="1" applyFill="1" applyBorder="1" applyAlignment="1">
      <alignment horizontal="justify" vertical="center" wrapText="1"/>
    </xf>
    <xf numFmtId="0" fontId="8" fillId="0" borderId="43" xfId="0" applyFont="1" applyBorder="1" applyAlignment="1">
      <alignment horizontal="justify" vertical="center" wrapText="1"/>
    </xf>
    <xf numFmtId="0" fontId="8" fillId="0" borderId="27" xfId="0" applyFont="1" applyBorder="1" applyAlignment="1">
      <alignment horizontal="justify" vertical="center" wrapText="1"/>
    </xf>
    <xf numFmtId="0" fontId="7" fillId="8" borderId="80" xfId="0" applyFont="1" applyFill="1" applyBorder="1" applyAlignment="1">
      <alignment horizontal="justify" vertical="center" wrapText="1"/>
    </xf>
    <xf numFmtId="0" fontId="7" fillId="8" borderId="53" xfId="0" applyFont="1" applyFill="1" applyBorder="1" applyAlignment="1">
      <alignment horizontal="justify" vertical="center" wrapText="1"/>
    </xf>
    <xf numFmtId="0" fontId="7" fillId="8" borderId="86" xfId="0" applyFont="1" applyFill="1" applyBorder="1" applyAlignment="1">
      <alignment horizontal="center" vertical="center" wrapText="1"/>
    </xf>
    <xf numFmtId="0" fontId="7" fillId="8" borderId="62" xfId="0" applyFont="1" applyFill="1" applyBorder="1" applyAlignment="1">
      <alignment horizontal="justify" vertical="center" wrapText="1"/>
    </xf>
    <xf numFmtId="0" fontId="7" fillId="8" borderId="93"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7" fillId="8" borderId="62" xfId="0" applyFont="1" applyFill="1" applyBorder="1" applyAlignment="1">
      <alignment horizontal="center" vertical="center" wrapText="1"/>
    </xf>
    <xf numFmtId="0" fontId="7" fillId="8" borderId="80" xfId="0" applyFont="1" applyFill="1" applyBorder="1" applyAlignment="1">
      <alignment horizontal="center" vertical="center" wrapText="1"/>
    </xf>
    <xf numFmtId="0" fontId="7" fillId="8" borderId="53" xfId="0" applyFont="1" applyFill="1" applyBorder="1" applyAlignment="1">
      <alignment horizontal="center" vertical="center" wrapText="1"/>
    </xf>
    <xf numFmtId="0" fontId="7" fillId="8" borderId="74" xfId="0" applyFont="1" applyFill="1" applyBorder="1" applyAlignment="1">
      <alignment horizontal="center" wrapText="1"/>
    </xf>
    <xf numFmtId="0" fontId="7" fillId="8" borderId="121" xfId="0" applyFont="1" applyFill="1" applyBorder="1" applyAlignment="1">
      <alignment horizontal="center" wrapText="1"/>
    </xf>
    <xf numFmtId="0" fontId="7" fillId="8" borderId="2" xfId="0" applyFont="1" applyFill="1" applyBorder="1" applyAlignment="1">
      <alignment horizontal="center" wrapText="1"/>
    </xf>
    <xf numFmtId="0" fontId="10" fillId="0" borderId="0" xfId="0" applyFont="1" applyAlignment="1">
      <alignment horizontal="center"/>
    </xf>
    <xf numFmtId="0" fontId="13" fillId="12" borderId="33" xfId="17" quotePrefix="1" applyFont="1" applyFill="1" applyBorder="1" applyAlignment="1">
      <alignment horizontal="center" vertical="center"/>
    </xf>
    <xf numFmtId="164" fontId="12" fillId="10" borderId="66" xfId="15" applyNumberFormat="1" applyFont="1" applyFill="1" applyBorder="1" applyAlignment="1">
      <alignment horizontal="center" vertical="center" wrapText="1"/>
    </xf>
    <xf numFmtId="0" fontId="12" fillId="10" borderId="67" xfId="0" applyFont="1" applyFill="1" applyBorder="1" applyAlignment="1">
      <alignment horizontal="center" vertical="center" wrapText="1"/>
    </xf>
    <xf numFmtId="164" fontId="12" fillId="10" borderId="69" xfId="15" applyNumberFormat="1" applyFont="1" applyFill="1" applyBorder="1" applyAlignment="1">
      <alignment horizontal="center" vertical="center" wrapText="1"/>
    </xf>
    <xf numFmtId="0" fontId="12" fillId="10" borderId="70" xfId="0" applyFont="1" applyFill="1" applyBorder="1" applyAlignment="1">
      <alignment horizontal="center" vertical="center" wrapText="1"/>
    </xf>
    <xf numFmtId="0" fontId="10" fillId="0" borderId="74" xfId="0" applyFont="1" applyBorder="1" applyAlignment="1">
      <alignment horizontal="justify" vertical="center" wrapText="1"/>
    </xf>
    <xf numFmtId="164" fontId="10" fillId="0" borderId="74" xfId="15" applyNumberFormat="1" applyFont="1" applyBorder="1" applyAlignment="1">
      <alignment horizontal="justify" vertical="center" wrapText="1"/>
    </xf>
    <xf numFmtId="0" fontId="12" fillId="0" borderId="74" xfId="0" applyFont="1" applyBorder="1" applyAlignment="1">
      <alignment horizontal="right" vertical="center" wrapText="1"/>
    </xf>
    <xf numFmtId="0" fontId="12" fillId="0" borderId="74" xfId="0" applyFont="1" applyBorder="1" applyAlignment="1">
      <alignment vertical="center" wrapText="1"/>
    </xf>
    <xf numFmtId="164" fontId="12" fillId="0" borderId="74" xfId="15" applyNumberFormat="1" applyFont="1" applyBorder="1" applyAlignment="1">
      <alignment horizontal="justify" vertical="center" wrapText="1"/>
    </xf>
    <xf numFmtId="10" fontId="10" fillId="0" borderId="74" xfId="16" applyNumberFormat="1" applyFont="1" applyFill="1" applyBorder="1" applyAlignment="1">
      <alignment horizontal="justify" vertical="center" wrapText="1"/>
    </xf>
    <xf numFmtId="167" fontId="10" fillId="0" borderId="74" xfId="16" applyNumberFormat="1" applyFont="1" applyFill="1" applyBorder="1" applyAlignment="1">
      <alignment horizontal="justify" vertical="center" wrapText="1"/>
    </xf>
    <xf numFmtId="165" fontId="10" fillId="0" borderId="74" xfId="16" applyNumberFormat="1" applyFont="1" applyFill="1" applyBorder="1" applyAlignment="1">
      <alignment horizontal="justify" vertical="center" wrapText="1"/>
    </xf>
    <xf numFmtId="9" fontId="10" fillId="0" borderId="74" xfId="16" applyFont="1" applyFill="1" applyBorder="1" applyAlignment="1">
      <alignment horizontal="justify" vertical="center" wrapText="1"/>
    </xf>
    <xf numFmtId="0" fontId="12" fillId="0" borderId="0" xfId="0" applyFont="1" applyAlignment="1">
      <alignment horizontal="left" vertical="center"/>
    </xf>
    <xf numFmtId="0" fontId="7" fillId="8" borderId="78" xfId="0" applyFont="1" applyFill="1" applyBorder="1" applyAlignment="1">
      <alignment horizontal="justify" vertical="center" wrapText="1"/>
    </xf>
    <xf numFmtId="0" fontId="10" fillId="0" borderId="53" xfId="0" applyFont="1" applyBorder="1" applyAlignment="1">
      <alignment vertical="top" wrapText="1"/>
    </xf>
    <xf numFmtId="0" fontId="9" fillId="0" borderId="53" xfId="0" applyFont="1" applyBorder="1" applyAlignment="1">
      <alignment horizontal="left" vertical="center" wrapText="1"/>
    </xf>
    <xf numFmtId="0" fontId="15" fillId="0" borderId="0" xfId="1" applyFont="1" applyAlignment="1"/>
    <xf numFmtId="0" fontId="7" fillId="8" borderId="86" xfId="0" applyFont="1" applyFill="1" applyBorder="1" applyAlignment="1">
      <alignment vertical="center" wrapText="1"/>
    </xf>
    <xf numFmtId="0" fontId="7" fillId="8" borderId="97" xfId="0" applyFont="1" applyFill="1" applyBorder="1" applyAlignment="1">
      <alignment vertical="center" wrapText="1"/>
    </xf>
    <xf numFmtId="0" fontId="8" fillId="4" borderId="27" xfId="0" applyFont="1" applyFill="1" applyBorder="1" applyAlignment="1">
      <alignment horizontal="left" vertical="center" wrapText="1"/>
    </xf>
    <xf numFmtId="0" fontId="8" fillId="4" borderId="40" xfId="0" applyFont="1" applyFill="1" applyBorder="1" applyAlignment="1">
      <alignment vertical="center" wrapText="1"/>
    </xf>
    <xf numFmtId="0" fontId="10" fillId="0" borderId="27" xfId="0" applyFont="1" applyBorder="1" applyAlignment="1">
      <alignment horizontal="right" vertical="center" wrapText="1"/>
    </xf>
    <xf numFmtId="0" fontId="8" fillId="3" borderId="40" xfId="0" applyFont="1" applyFill="1" applyBorder="1" applyAlignment="1">
      <alignment vertical="center" wrapText="1"/>
    </xf>
    <xf numFmtId="0" fontId="8" fillId="3" borderId="27" xfId="0" applyFont="1" applyFill="1" applyBorder="1" applyAlignment="1">
      <alignment horizontal="right" vertical="center" wrapText="1"/>
    </xf>
    <xf numFmtId="164" fontId="10" fillId="0" borderId="27" xfId="15" applyNumberFormat="1" applyFont="1" applyBorder="1" applyAlignment="1">
      <alignment horizontal="right" vertical="center" wrapText="1"/>
    </xf>
    <xf numFmtId="164" fontId="10" fillId="0" borderId="40" xfId="15" applyNumberFormat="1" applyFont="1" applyBorder="1" applyAlignment="1">
      <alignment vertical="center" wrapText="1"/>
    </xf>
    <xf numFmtId="0" fontId="7" fillId="8" borderId="94" xfId="0" applyFont="1" applyFill="1" applyBorder="1" applyAlignment="1">
      <alignment horizontal="justify" vertical="center" wrapText="1"/>
    </xf>
    <xf numFmtId="0" fontId="8" fillId="8" borderId="53" xfId="0" applyFont="1" applyFill="1" applyBorder="1" applyAlignment="1">
      <alignment horizontal="justify" vertical="center" wrapText="1"/>
    </xf>
    <xf numFmtId="164" fontId="10" fillId="0" borderId="27" xfId="15" applyNumberFormat="1" applyFont="1" applyBorder="1" applyAlignment="1">
      <alignment horizontal="right" vertical="center" indent="1"/>
    </xf>
    <xf numFmtId="0" fontId="7" fillId="0" borderId="82" xfId="0" applyFont="1" applyBorder="1" applyAlignment="1">
      <alignment horizontal="justify" vertical="center" wrapText="1"/>
    </xf>
    <xf numFmtId="0" fontId="7" fillId="0" borderId="53" xfId="0" applyFont="1" applyBorder="1" applyAlignment="1">
      <alignment horizontal="justify" vertical="center" wrapText="1"/>
    </xf>
    <xf numFmtId="164" fontId="12" fillId="0" borderId="27" xfId="15" applyNumberFormat="1" applyFont="1" applyBorder="1" applyAlignment="1">
      <alignment horizontal="right" vertical="center" indent="1"/>
    </xf>
    <xf numFmtId="0" fontId="7" fillId="8" borderId="95" xfId="0" applyFont="1" applyFill="1" applyBorder="1" applyAlignment="1">
      <alignment horizontal="justify" vertical="center" wrapText="1"/>
    </xf>
    <xf numFmtId="164" fontId="10" fillId="0" borderId="27" xfId="15" applyNumberFormat="1" applyFont="1" applyBorder="1" applyAlignment="1">
      <alignment horizontal="right" vertical="center"/>
    </xf>
    <xf numFmtId="0" fontId="13" fillId="0" borderId="0" xfId="2" applyFont="1"/>
    <xf numFmtId="0" fontId="14" fillId="0" borderId="0" xfId="2" applyFont="1"/>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3" borderId="1" xfId="0" applyFont="1" applyFill="1" applyBorder="1" applyAlignment="1">
      <alignment horizontal="right" vertical="center"/>
    </xf>
    <xf numFmtId="0" fontId="12" fillId="0" borderId="2" xfId="0" applyFont="1" applyBorder="1" applyAlignment="1">
      <alignment vertical="center" wrapText="1"/>
    </xf>
    <xf numFmtId="0" fontId="7" fillId="0" borderId="1" xfId="0" applyFont="1" applyBorder="1" applyAlignment="1">
      <alignment horizontal="right" vertical="center"/>
    </xf>
    <xf numFmtId="3" fontId="7" fillId="0" borderId="1" xfId="0" applyNumberFormat="1" applyFont="1" applyBorder="1" applyAlignment="1">
      <alignment horizontal="right" vertical="center"/>
    </xf>
    <xf numFmtId="0" fontId="10" fillId="3" borderId="1" xfId="0" applyFont="1" applyFill="1" applyBorder="1" applyAlignment="1">
      <alignment horizontal="right" vertical="center"/>
    </xf>
    <xf numFmtId="0" fontId="16" fillId="3" borderId="2" xfId="0" applyFont="1" applyFill="1" applyBorder="1" applyAlignment="1">
      <alignment vertical="center" wrapText="1"/>
    </xf>
    <xf numFmtId="0" fontId="8" fillId="0" borderId="1" xfId="0" applyFont="1" applyBorder="1" applyAlignment="1">
      <alignment horizontal="right" vertical="center"/>
    </xf>
    <xf numFmtId="3" fontId="8" fillId="0" borderId="1" xfId="0" applyNumberFormat="1" applyFont="1" applyBorder="1" applyAlignment="1">
      <alignment horizontal="right" vertical="center"/>
    </xf>
    <xf numFmtId="0" fontId="10" fillId="3" borderId="2" xfId="0" applyFont="1" applyFill="1" applyBorder="1" applyAlignment="1">
      <alignment vertical="center" wrapText="1"/>
    </xf>
    <xf numFmtId="0" fontId="10" fillId="5" borderId="1" xfId="0" applyFont="1" applyFill="1" applyBorder="1" applyAlignment="1">
      <alignment horizontal="right" vertical="center"/>
    </xf>
    <xf numFmtId="3" fontId="8" fillId="3" borderId="1" xfId="0" applyNumberFormat="1" applyFont="1" applyFill="1" applyBorder="1" applyAlignment="1">
      <alignment horizontal="right" vertical="center"/>
    </xf>
    <xf numFmtId="0" fontId="8" fillId="3" borderId="1" xfId="0" applyFont="1" applyFill="1" applyBorder="1" applyAlignment="1">
      <alignment horizontal="right" vertical="center"/>
    </xf>
    <xf numFmtId="0" fontId="7" fillId="3" borderId="1" xfId="0" applyFont="1" applyFill="1" applyBorder="1" applyAlignment="1">
      <alignment horizontal="right" vertical="center"/>
    </xf>
    <xf numFmtId="0" fontId="12" fillId="3" borderId="2" xfId="0" applyFont="1" applyFill="1" applyBorder="1" applyAlignment="1">
      <alignment vertical="center" wrapText="1"/>
    </xf>
    <xf numFmtId="3" fontId="7" fillId="3" borderId="1" xfId="0" applyNumberFormat="1" applyFont="1" applyFill="1" applyBorder="1" applyAlignment="1">
      <alignment horizontal="right" vertical="center"/>
    </xf>
    <xf numFmtId="0" fontId="10" fillId="5" borderId="1" xfId="0" applyFont="1" applyFill="1" applyBorder="1"/>
    <xf numFmtId="0" fontId="12" fillId="5" borderId="1" xfId="0" applyFont="1" applyFill="1" applyBorder="1" applyAlignment="1">
      <alignment horizontal="right" vertical="center"/>
    </xf>
    <xf numFmtId="10" fontId="7" fillId="3" borderId="1" xfId="0" applyNumberFormat="1" applyFont="1" applyFill="1" applyBorder="1" applyAlignment="1">
      <alignment horizontal="right" vertical="center"/>
    </xf>
    <xf numFmtId="0" fontId="7" fillId="0" borderId="0" xfId="2" applyFont="1"/>
    <xf numFmtId="0" fontId="8" fillId="0" borderId="0" xfId="2" applyFont="1"/>
    <xf numFmtId="0" fontId="10" fillId="11" borderId="1" xfId="0" applyFont="1" applyFill="1" applyBorder="1" applyAlignment="1">
      <alignment vertical="center"/>
    </xf>
    <xf numFmtId="0" fontId="8" fillId="11" borderId="1" xfId="0" applyFont="1" applyFill="1" applyBorder="1" applyAlignment="1">
      <alignment horizontal="center" vertical="center"/>
    </xf>
    <xf numFmtId="0" fontId="8" fillId="11" borderId="2" xfId="0" applyFont="1" applyFill="1" applyBorder="1" applyAlignment="1">
      <alignment vertical="center"/>
    </xf>
    <xf numFmtId="0" fontId="12" fillId="11" borderId="1" xfId="0" applyFont="1" applyFill="1" applyBorder="1" applyAlignment="1">
      <alignment horizontal="center" vertical="center"/>
    </xf>
    <xf numFmtId="0" fontId="8" fillId="11" borderId="1" xfId="0" applyFont="1" applyFill="1" applyBorder="1" applyAlignment="1">
      <alignment vertical="center"/>
    </xf>
    <xf numFmtId="0" fontId="10" fillId="11" borderId="11" xfId="0" applyFont="1" applyFill="1" applyBorder="1" applyAlignment="1">
      <alignment horizontal="righ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10" fillId="2" borderId="1" xfId="0" applyFont="1" applyFill="1" applyBorder="1" applyAlignment="1">
      <alignment vertical="center"/>
    </xf>
    <xf numFmtId="0" fontId="8" fillId="0" borderId="1" xfId="0" applyFont="1" applyBorder="1" applyAlignment="1">
      <alignment horizontal="center" vertical="center" wrapText="1"/>
    </xf>
    <xf numFmtId="0" fontId="8" fillId="3" borderId="2" xfId="0" applyFont="1" applyFill="1" applyBorder="1" applyAlignment="1">
      <alignment vertical="center" wrapText="1"/>
    </xf>
    <xf numFmtId="0" fontId="9" fillId="3" borderId="2" xfId="0" applyFont="1" applyFill="1" applyBorder="1" applyAlignment="1">
      <alignment vertical="center" wrapText="1"/>
    </xf>
    <xf numFmtId="0" fontId="8" fillId="2" borderId="1" xfId="0" applyFont="1" applyFill="1" applyBorder="1" applyAlignment="1">
      <alignment horizontal="right" vertical="center"/>
    </xf>
    <xf numFmtId="0" fontId="7" fillId="0" borderId="1" xfId="0" applyFont="1" applyBorder="1" applyAlignment="1">
      <alignment horizontal="center" vertical="center" wrapText="1"/>
    </xf>
    <xf numFmtId="0" fontId="7" fillId="2" borderId="1" xfId="0" applyFont="1" applyFill="1" applyBorder="1" applyAlignment="1">
      <alignment horizontal="right" vertical="center"/>
    </xf>
    <xf numFmtId="0" fontId="8" fillId="0" borderId="1" xfId="0" applyFont="1" applyBorder="1" applyAlignment="1">
      <alignment horizontal="center" vertical="center"/>
    </xf>
    <xf numFmtId="0" fontId="8" fillId="3" borderId="1" xfId="0" applyFont="1" applyFill="1" applyBorder="1" applyAlignment="1">
      <alignment vertical="center"/>
    </xf>
    <xf numFmtId="0" fontId="8" fillId="3" borderId="1" xfId="0" applyFont="1" applyFill="1" applyBorder="1" applyAlignment="1">
      <alignment vertical="center" wrapText="1"/>
    </xf>
    <xf numFmtId="0" fontId="9" fillId="3" borderId="1" xfId="0" applyFont="1" applyFill="1" applyBorder="1" applyAlignment="1">
      <alignment vertical="center"/>
    </xf>
    <xf numFmtId="0" fontId="9" fillId="0" borderId="1" xfId="0" applyFont="1" applyBorder="1" applyAlignment="1">
      <alignment vertical="center"/>
    </xf>
    <xf numFmtId="0" fontId="8" fillId="0" borderId="1" xfId="0" applyFont="1" applyBorder="1" applyAlignment="1">
      <alignment vertical="center"/>
    </xf>
    <xf numFmtId="0" fontId="10" fillId="2" borderId="1" xfId="0" applyFont="1" applyFill="1" applyBorder="1" applyAlignment="1">
      <alignment horizontal="right" vertical="center"/>
    </xf>
    <xf numFmtId="3" fontId="10" fillId="0" borderId="1" xfId="0" applyNumberFormat="1" applyFont="1" applyBorder="1" applyAlignment="1">
      <alignment horizontal="right" vertical="center"/>
    </xf>
    <xf numFmtId="3" fontId="12" fillId="0" borderId="1" xfId="0" applyNumberFormat="1" applyFont="1" applyBorder="1" applyAlignment="1">
      <alignment horizontal="right" vertical="center"/>
    </xf>
    <xf numFmtId="10" fontId="12" fillId="0" borderId="1" xfId="0" applyNumberFormat="1" applyFont="1" applyBorder="1" applyAlignment="1">
      <alignment horizontal="right" vertical="center"/>
    </xf>
    <xf numFmtId="0" fontId="7" fillId="11"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vertical="center" wrapText="1"/>
    </xf>
    <xf numFmtId="3" fontId="10" fillId="0" borderId="1" xfId="0" applyNumberFormat="1" applyFont="1" applyBorder="1"/>
    <xf numFmtId="166" fontId="10" fillId="0" borderId="1" xfId="15" applyNumberFormat="1" applyFont="1" applyFill="1" applyBorder="1"/>
    <xf numFmtId="164" fontId="14" fillId="0" borderId="1" xfId="15" applyNumberFormat="1" applyFont="1" applyFill="1" applyBorder="1" applyAlignment="1">
      <alignment horizontal="center"/>
    </xf>
    <xf numFmtId="0" fontId="12" fillId="0" borderId="1" xfId="0" applyFont="1" applyBorder="1" applyAlignment="1">
      <alignment horizontal="center" vertical="center"/>
    </xf>
    <xf numFmtId="3" fontId="7" fillId="0" borderId="1" xfId="0" applyNumberFormat="1" applyFont="1" applyBorder="1" applyAlignment="1">
      <alignment horizontal="right" vertical="center" wrapText="1"/>
    </xf>
    <xf numFmtId="0" fontId="8" fillId="3" borderId="1" xfId="0" applyFont="1" applyFill="1" applyBorder="1" applyAlignment="1">
      <alignment horizontal="center" vertical="center" wrapText="1"/>
    </xf>
    <xf numFmtId="3" fontId="10" fillId="0" borderId="1" xfId="0" applyNumberFormat="1" applyFont="1" applyBorder="1" applyAlignment="1">
      <alignment horizontal="right" vertical="center" wrapText="1"/>
    </xf>
    <xf numFmtId="0" fontId="10" fillId="0" borderId="1" xfId="0" applyFont="1" applyBorder="1" applyAlignment="1">
      <alignment horizontal="right" vertical="center"/>
    </xf>
    <xf numFmtId="0" fontId="10" fillId="0" borderId="1" xfId="0" applyFont="1" applyBorder="1" applyAlignment="1">
      <alignment horizontal="right" vertical="center" wrapText="1"/>
    </xf>
    <xf numFmtId="0" fontId="7" fillId="0" borderId="2" xfId="0" applyFont="1" applyBorder="1" applyAlignment="1">
      <alignment vertical="center" wrapText="1"/>
    </xf>
    <xf numFmtId="43" fontId="10" fillId="0" borderId="1" xfId="15" applyFont="1" applyBorder="1" applyAlignment="1">
      <alignment horizontal="right" vertical="center"/>
    </xf>
    <xf numFmtId="0" fontId="7" fillId="3" borderId="1" xfId="0" applyFont="1" applyFill="1" applyBorder="1" applyAlignment="1">
      <alignment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vertical="center" wrapText="1"/>
    </xf>
    <xf numFmtId="3" fontId="12" fillId="0" borderId="1" xfId="0" applyNumberFormat="1" applyFont="1" applyBorder="1" applyAlignment="1">
      <alignment horizontal="right" vertical="center" wrapText="1"/>
    </xf>
    <xf numFmtId="10" fontId="12" fillId="0" borderId="1" xfId="0" applyNumberFormat="1" applyFont="1" applyBorder="1" applyAlignment="1">
      <alignment horizontal="right" vertical="center" wrapText="1"/>
    </xf>
    <xf numFmtId="10" fontId="10" fillId="0" borderId="1" xfId="0" applyNumberFormat="1" applyFont="1" applyBorder="1" applyAlignment="1">
      <alignment horizontal="right" vertical="center" wrapText="1"/>
    </xf>
    <xf numFmtId="10" fontId="10" fillId="0" borderId="1" xfId="0" applyNumberFormat="1" applyFont="1" applyBorder="1" applyAlignment="1">
      <alignment horizontal="right" vertical="center"/>
    </xf>
    <xf numFmtId="0" fontId="8" fillId="0" borderId="1" xfId="0" applyFont="1" applyBorder="1" applyAlignment="1">
      <alignment horizontal="right" vertical="center" wrapText="1"/>
    </xf>
    <xf numFmtId="0" fontId="14" fillId="0" borderId="138" xfId="0" applyFont="1" applyBorder="1" applyAlignment="1">
      <alignment wrapText="1"/>
    </xf>
    <xf numFmtId="164" fontId="14" fillId="0" borderId="68" xfId="15" applyNumberFormat="1" applyFont="1" applyBorder="1" applyAlignment="1">
      <alignment horizontal="right" wrapText="1"/>
    </xf>
    <xf numFmtId="0" fontId="14" fillId="0" borderId="139" xfId="0" applyFont="1" applyBorder="1" applyAlignment="1">
      <alignment wrapText="1"/>
    </xf>
    <xf numFmtId="164" fontId="14" fillId="0" borderId="73" xfId="15" applyNumberFormat="1" applyFont="1" applyBorder="1" applyAlignment="1">
      <alignment horizontal="right" wrapText="1"/>
    </xf>
    <xf numFmtId="0" fontId="12" fillId="11" borderId="7" xfId="0" applyFont="1" applyFill="1" applyBorder="1" applyAlignment="1">
      <alignment horizontal="center" vertical="center" wrapText="1"/>
    </xf>
    <xf numFmtId="0" fontId="7" fillId="0" borderId="130" xfId="0" applyFont="1" applyBorder="1"/>
    <xf numFmtId="0" fontId="7" fillId="0" borderId="73" xfId="0" applyFont="1" applyBorder="1"/>
    <xf numFmtId="0" fontId="8" fillId="0" borderId="130" xfId="0" applyFont="1" applyBorder="1"/>
    <xf numFmtId="0" fontId="8" fillId="0" borderId="73" xfId="0" applyFont="1" applyBorder="1"/>
    <xf numFmtId="0" fontId="13" fillId="0" borderId="0" xfId="4" applyFont="1" applyProtection="1">
      <protection locked="0"/>
    </xf>
    <xf numFmtId="0" fontId="14" fillId="0" borderId="0" xfId="4" applyFont="1" applyProtection="1">
      <protection locked="0"/>
    </xf>
    <xf numFmtId="0" fontId="17" fillId="0" borderId="0" xfId="13" applyFont="1" applyAlignment="1" applyProtection="1">
      <alignment vertical="center"/>
      <protection locked="0"/>
    </xf>
    <xf numFmtId="0" fontId="13" fillId="0" borderId="0" xfId="13" applyFont="1" applyAlignment="1" applyProtection="1">
      <alignment vertical="center"/>
      <protection locked="0"/>
    </xf>
    <xf numFmtId="0" fontId="18" fillId="0" borderId="0" xfId="12" applyFont="1" applyAlignment="1" applyProtection="1">
      <alignment horizontal="left" vertical="top" wrapText="1"/>
      <protection locked="0"/>
    </xf>
    <xf numFmtId="0" fontId="13" fillId="0" borderId="0" xfId="14" applyFont="1" applyProtection="1">
      <protection locked="0"/>
    </xf>
    <xf numFmtId="0" fontId="13" fillId="6" borderId="30" xfId="0" applyFont="1" applyFill="1" applyBorder="1" applyAlignment="1">
      <alignment horizontal="center" vertical="center" wrapText="1"/>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4" fillId="0" borderId="30" xfId="0" applyFont="1" applyBorder="1" applyAlignment="1">
      <alignment horizontal="center" vertical="center" wrapText="1"/>
    </xf>
    <xf numFmtId="0" fontId="13" fillId="0" borderId="30" xfId="0" applyFont="1" applyBorder="1" applyAlignment="1">
      <alignment horizontal="left" vertical="center" wrapText="1"/>
    </xf>
    <xf numFmtId="164" fontId="13" fillId="0" borderId="30" xfId="0" applyNumberFormat="1" applyFont="1" applyBorder="1" applyAlignment="1">
      <alignment vertical="center" wrapText="1"/>
    </xf>
    <xf numFmtId="0" fontId="19" fillId="0" borderId="30" xfId="0" applyFont="1" applyBorder="1" applyAlignment="1">
      <alignment horizontal="center" vertical="center" wrapText="1"/>
    </xf>
    <xf numFmtId="0" fontId="14" fillId="0" borderId="30" xfId="0" applyFont="1" applyBorder="1" applyAlignment="1">
      <alignment horizontal="left" vertical="center" wrapText="1"/>
    </xf>
    <xf numFmtId="164" fontId="14" fillId="0" borderId="30" xfId="0" applyNumberFormat="1" applyFont="1" applyBorder="1" applyAlignment="1">
      <alignment vertical="center" wrapText="1"/>
    </xf>
    <xf numFmtId="0" fontId="9" fillId="9" borderId="42" xfId="0" applyFont="1" applyFill="1" applyBorder="1" applyAlignment="1">
      <alignment vertical="center" wrapText="1"/>
    </xf>
    <xf numFmtId="0" fontId="14" fillId="0" borderId="30" xfId="0" applyFont="1" applyBorder="1" applyAlignment="1">
      <alignment horizontal="left" vertical="center" wrapText="1" indent="1"/>
    </xf>
    <xf numFmtId="0" fontId="10" fillId="0" borderId="0" xfId="13" applyFont="1"/>
    <xf numFmtId="0" fontId="13" fillId="0" borderId="0" xfId="13" applyFont="1" applyAlignment="1">
      <alignment vertical="center"/>
    </xf>
    <xf numFmtId="0" fontId="12" fillId="0" borderId="0" xfId="13" applyFont="1" applyAlignment="1">
      <alignment vertical="center" wrapText="1"/>
    </xf>
    <xf numFmtId="0" fontId="13" fillId="8" borderId="38" xfId="0" applyFont="1" applyFill="1" applyBorder="1" applyAlignment="1">
      <alignment horizontal="center" vertical="center" wrapText="1"/>
    </xf>
    <xf numFmtId="0" fontId="13" fillId="8" borderId="39" xfId="0" applyFont="1" applyFill="1" applyBorder="1" applyAlignment="1">
      <alignment horizontal="center" vertical="center" wrapText="1"/>
    </xf>
    <xf numFmtId="0" fontId="13" fillId="8" borderId="43" xfId="0" applyFont="1" applyFill="1" applyBorder="1" applyAlignment="1">
      <alignment horizontal="center" vertical="center" wrapText="1"/>
    </xf>
    <xf numFmtId="0" fontId="14" fillId="0" borderId="43" xfId="0" applyFont="1" applyBorder="1" applyAlignment="1">
      <alignment horizontal="center" vertical="center" wrapText="1"/>
    </xf>
    <xf numFmtId="0" fontId="14" fillId="0" borderId="43" xfId="0" applyFont="1" applyBorder="1" applyAlignment="1">
      <alignment horizontal="left" vertical="center" wrapText="1"/>
    </xf>
    <xf numFmtId="3" fontId="14" fillId="0" borderId="43" xfId="0" applyNumberFormat="1" applyFont="1" applyBorder="1" applyAlignment="1">
      <alignment horizontal="center" vertical="center"/>
    </xf>
    <xf numFmtId="0" fontId="11" fillId="9" borderId="27" xfId="0" applyFont="1" applyFill="1" applyBorder="1" applyAlignment="1">
      <alignment vertical="center" wrapText="1"/>
    </xf>
    <xf numFmtId="0" fontId="11" fillId="9" borderId="42" xfId="0" applyFont="1" applyFill="1" applyBorder="1" applyAlignment="1">
      <alignment vertical="center" wrapText="1"/>
    </xf>
    <xf numFmtId="0" fontId="19" fillId="0" borderId="30" xfId="0" applyFont="1" applyBorder="1" applyAlignment="1">
      <alignment horizontal="left" vertical="center" wrapText="1"/>
    </xf>
    <xf numFmtId="0" fontId="14" fillId="0" borderId="0" xfId="11" applyFont="1" applyProtection="1">
      <protection locked="0"/>
    </xf>
    <xf numFmtId="0" fontId="13" fillId="0" borderId="0" xfId="11" applyFont="1" applyProtection="1">
      <protection locked="0"/>
    </xf>
    <xf numFmtId="49" fontId="13" fillId="6" borderId="20" xfId="12" applyNumberFormat="1" applyFont="1" applyFill="1" applyBorder="1" applyAlignment="1">
      <alignment horizontal="center" vertical="center" wrapText="1"/>
    </xf>
    <xf numFmtId="49" fontId="13" fillId="6" borderId="6" xfId="12" applyNumberFormat="1" applyFont="1" applyFill="1" applyBorder="1" applyAlignment="1">
      <alignment horizontal="center" vertical="center" wrapText="1"/>
    </xf>
    <xf numFmtId="49" fontId="13" fillId="6" borderId="12" xfId="12" applyNumberFormat="1"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3"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0" fillId="6" borderId="28" xfId="0" quotePrefix="1" applyFont="1" applyFill="1" applyBorder="1" applyAlignment="1">
      <alignment horizontal="center" vertical="center" wrapText="1"/>
    </xf>
    <xf numFmtId="0" fontId="10" fillId="6" borderId="29" xfId="0" quotePrefix="1" applyFont="1" applyFill="1" applyBorder="1" applyAlignment="1">
      <alignment horizontal="center" vertical="center" wrapText="1"/>
    </xf>
    <xf numFmtId="0" fontId="10" fillId="0" borderId="30" xfId="0" applyFont="1" applyBorder="1" applyAlignment="1">
      <alignment horizontal="center" vertical="center" wrapText="1"/>
    </xf>
    <xf numFmtId="3" fontId="14" fillId="0" borderId="31" xfId="0" applyNumberFormat="1" applyFont="1" applyBorder="1" applyAlignment="1">
      <alignment vertical="center" wrapText="1"/>
    </xf>
    <xf numFmtId="3" fontId="14" fillId="0" borderId="32" xfId="0" applyNumberFormat="1" applyFont="1" applyBorder="1" applyAlignment="1">
      <alignment vertical="center" wrapText="1"/>
    </xf>
    <xf numFmtId="3" fontId="14" fillId="0" borderId="20" xfId="0" applyNumberFormat="1" applyFont="1" applyBorder="1" applyAlignment="1">
      <alignment vertical="center" wrapText="1"/>
    </xf>
    <xf numFmtId="3" fontId="14" fillId="0" borderId="33" xfId="0" applyNumberFormat="1" applyFont="1" applyBorder="1" applyAlignment="1">
      <alignment vertical="center" wrapText="1"/>
    </xf>
    <xf numFmtId="3" fontId="14" fillId="0" borderId="1" xfId="0" applyNumberFormat="1" applyFont="1" applyBorder="1" applyAlignment="1">
      <alignment vertical="center" wrapText="1"/>
    </xf>
    <xf numFmtId="3" fontId="14" fillId="7" borderId="3" xfId="0" applyNumberFormat="1" applyFont="1" applyFill="1" applyBorder="1" applyAlignment="1">
      <alignment vertical="center" wrapText="1"/>
    </xf>
    <xf numFmtId="3" fontId="14" fillId="7" borderId="4" xfId="0" applyNumberFormat="1" applyFont="1" applyFill="1" applyBorder="1" applyAlignment="1">
      <alignment vertical="center" wrapText="1"/>
    </xf>
    <xf numFmtId="3" fontId="14" fillId="0" borderId="34" xfId="0" applyNumberFormat="1" applyFont="1" applyBorder="1" applyAlignment="1">
      <alignment vertical="center" wrapText="1"/>
    </xf>
    <xf numFmtId="0" fontId="16" fillId="0" borderId="30" xfId="0" applyFont="1" applyBorder="1" applyAlignment="1">
      <alignment horizontal="center" vertical="center" wrapText="1"/>
    </xf>
    <xf numFmtId="3" fontId="14" fillId="7" borderId="8" xfId="0" applyNumberFormat="1" applyFont="1" applyFill="1" applyBorder="1" applyAlignment="1">
      <alignment vertical="center" wrapText="1"/>
    </xf>
    <xf numFmtId="3" fontId="14" fillId="7" borderId="9" xfId="0" applyNumberFormat="1" applyFont="1" applyFill="1" applyBorder="1" applyAlignment="1">
      <alignment vertical="center" wrapText="1"/>
    </xf>
    <xf numFmtId="3" fontId="14" fillId="7" borderId="1" xfId="0" applyNumberFormat="1" applyFont="1" applyFill="1" applyBorder="1" applyAlignment="1">
      <alignment vertical="center" wrapText="1"/>
    </xf>
    <xf numFmtId="3" fontId="14" fillId="0" borderId="35" xfId="0" applyNumberFormat="1" applyFont="1" applyBorder="1" applyAlignment="1">
      <alignment vertical="center" wrapText="1"/>
    </xf>
    <xf numFmtId="3" fontId="14" fillId="0" borderId="28" xfId="0" applyNumberFormat="1" applyFont="1" applyBorder="1" applyAlignment="1">
      <alignment vertical="center" wrapText="1"/>
    </xf>
    <xf numFmtId="3" fontId="14" fillId="7" borderId="36" xfId="0" applyNumberFormat="1" applyFont="1" applyFill="1" applyBorder="1" applyAlignment="1">
      <alignment vertical="center" wrapText="1"/>
    </xf>
    <xf numFmtId="3" fontId="14" fillId="7" borderId="37" xfId="0" applyNumberFormat="1" applyFont="1" applyFill="1" applyBorder="1" applyAlignment="1">
      <alignment vertical="center" wrapText="1"/>
    </xf>
    <xf numFmtId="3" fontId="14" fillId="7" borderId="28" xfId="0" applyNumberFormat="1" applyFont="1" applyFill="1" applyBorder="1" applyAlignment="1">
      <alignment vertical="center" wrapText="1"/>
    </xf>
    <xf numFmtId="3" fontId="14" fillId="0" borderId="29" xfId="0" applyNumberFormat="1" applyFont="1" applyBorder="1" applyAlignment="1">
      <alignment vertical="center" wrapText="1"/>
    </xf>
    <xf numFmtId="15" fontId="12" fillId="6" borderId="1" xfId="0" applyNumberFormat="1" applyFont="1" applyFill="1" applyBorder="1" applyAlignment="1">
      <alignment horizontal="center" vertical="center"/>
    </xf>
    <xf numFmtId="0" fontId="8" fillId="0" borderId="2" xfId="0" applyFont="1" applyBorder="1" applyAlignment="1">
      <alignment vertical="center" wrapText="1"/>
    </xf>
    <xf numFmtId="0" fontId="10" fillId="2" borderId="1" xfId="0" applyFont="1" applyFill="1" applyBorder="1" applyAlignment="1">
      <alignment vertical="center" wrapText="1"/>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2" fillId="0" borderId="0" xfId="0" applyFont="1"/>
    <xf numFmtId="0" fontId="7" fillId="8" borderId="17" xfId="0" applyFont="1" applyFill="1" applyBorder="1" applyAlignment="1">
      <alignment horizontal="center" vertical="center" wrapText="1"/>
    </xf>
    <xf numFmtId="0" fontId="10" fillId="0" borderId="0" xfId="0" applyFont="1" applyAlignment="1">
      <alignment horizontal="justify" vertical="center" wrapText="1"/>
    </xf>
    <xf numFmtId="0" fontId="7" fillId="8" borderId="53" xfId="0" applyFont="1" applyFill="1" applyBorder="1" applyAlignment="1">
      <alignment horizontal="center" vertical="center"/>
    </xf>
    <xf numFmtId="0" fontId="7" fillId="8" borderId="54" xfId="0" applyFont="1" applyFill="1" applyBorder="1" applyAlignment="1">
      <alignment horizontal="center" vertical="center"/>
    </xf>
    <xf numFmtId="0" fontId="8" fillId="0" borderId="52" xfId="0" applyFont="1" applyBorder="1" applyAlignment="1">
      <alignment horizontal="justify" vertical="center" wrapText="1"/>
    </xf>
    <xf numFmtId="3" fontId="8" fillId="0" borderId="54" xfId="0" applyNumberFormat="1" applyFont="1" applyBorder="1" applyAlignment="1">
      <alignment horizontal="right" vertical="center" wrapText="1"/>
    </xf>
    <xf numFmtId="0" fontId="8" fillId="0" borderId="45" xfId="0" applyFont="1" applyBorder="1" applyAlignment="1">
      <alignment horizontal="justify" vertical="center" wrapText="1"/>
    </xf>
    <xf numFmtId="0" fontId="8" fillId="0" borderId="46" xfId="0" applyFont="1" applyBorder="1" applyAlignment="1">
      <alignment horizontal="justify" vertical="center" wrapText="1"/>
    </xf>
    <xf numFmtId="3" fontId="8" fillId="0" borderId="46" xfId="0" applyNumberFormat="1" applyFont="1" applyBorder="1" applyAlignment="1">
      <alignment horizontal="right" vertical="center" wrapText="1"/>
    </xf>
    <xf numFmtId="0" fontId="8" fillId="8" borderId="43" xfId="0" applyFont="1" applyFill="1" applyBorder="1" applyAlignment="1">
      <alignment horizontal="justify" vertical="center" wrapText="1"/>
    </xf>
    <xf numFmtId="0" fontId="7" fillId="8" borderId="27" xfId="0" applyFont="1" applyFill="1" applyBorder="1" applyAlignment="1">
      <alignment horizontal="left" vertical="center" wrapText="1"/>
    </xf>
    <xf numFmtId="0" fontId="7" fillId="0" borderId="27" xfId="0" applyFont="1" applyBorder="1" applyAlignment="1">
      <alignment horizontal="left" vertical="center" wrapText="1"/>
    </xf>
    <xf numFmtId="0" fontId="13" fillId="0" borderId="0" xfId="0" applyFont="1"/>
    <xf numFmtId="0" fontId="13" fillId="8" borderId="11" xfId="0" applyFont="1" applyFill="1" applyBorder="1" applyAlignment="1">
      <alignment horizontal="center" vertical="center" wrapText="1"/>
    </xf>
    <xf numFmtId="0" fontId="13" fillId="8" borderId="8" xfId="0" applyFont="1" applyFill="1" applyBorder="1" applyAlignment="1">
      <alignment horizontal="center" vertical="center" wrapText="1"/>
    </xf>
    <xf numFmtId="0" fontId="13" fillId="0" borderId="107" xfId="0" applyFont="1" applyBorder="1"/>
    <xf numFmtId="3" fontId="13" fillId="0" borderId="1" xfId="0" applyNumberFormat="1" applyFont="1" applyBorder="1" applyAlignment="1">
      <alignment horizontal="right"/>
    </xf>
    <xf numFmtId="9" fontId="13" fillId="0" borderId="1" xfId="16" applyFont="1" applyBorder="1" applyAlignment="1">
      <alignment horizontal="right"/>
    </xf>
    <xf numFmtId="165" fontId="13" fillId="0" borderId="1" xfId="16" applyNumberFormat="1" applyFont="1" applyBorder="1" applyAlignment="1">
      <alignment horizontal="right"/>
    </xf>
    <xf numFmtId="0" fontId="14" fillId="0" borderId="107" xfId="0" applyFont="1" applyBorder="1"/>
    <xf numFmtId="3" fontId="14" fillId="0" borderId="1" xfId="0" applyNumberFormat="1" applyFont="1" applyBorder="1" applyAlignment="1">
      <alignment horizontal="right"/>
    </xf>
    <xf numFmtId="9" fontId="14" fillId="0" borderId="1" xfId="16" applyFont="1" applyBorder="1" applyAlignment="1">
      <alignment horizontal="right"/>
    </xf>
    <xf numFmtId="165" fontId="14" fillId="0" borderId="1" xfId="16" applyNumberFormat="1" applyFont="1" applyBorder="1" applyAlignment="1">
      <alignment horizontal="right"/>
    </xf>
    <xf numFmtId="0" fontId="14" fillId="0" borderId="67" xfId="0" applyFont="1" applyBorder="1"/>
    <xf numFmtId="0" fontId="14" fillId="0" borderId="0" xfId="0" applyFont="1"/>
    <xf numFmtId="0" fontId="13" fillId="8" borderId="12" xfId="0" applyFont="1" applyFill="1" applyBorder="1" applyAlignment="1">
      <alignment horizontal="center" vertical="center" wrapText="1"/>
    </xf>
    <xf numFmtId="0" fontId="13" fillId="8" borderId="6" xfId="0" applyFont="1" applyFill="1" applyBorder="1" applyAlignment="1">
      <alignment horizontal="center" vertical="center" wrapText="1"/>
    </xf>
    <xf numFmtId="0" fontId="13" fillId="0" borderId="151" xfId="0" applyFont="1" applyBorder="1"/>
    <xf numFmtId="0" fontId="14" fillId="0" borderId="151" xfId="0" applyFont="1" applyBorder="1"/>
    <xf numFmtId="3" fontId="14" fillId="0" borderId="107" xfId="0" quotePrefix="1" applyNumberFormat="1" applyFont="1" applyBorder="1" applyAlignment="1">
      <alignment horizontal="right" wrapText="1"/>
    </xf>
    <xf numFmtId="9" fontId="14" fillId="0" borderId="107" xfId="16" quotePrefix="1" applyFont="1" applyBorder="1" applyAlignment="1">
      <alignment horizontal="right" wrapText="1"/>
    </xf>
    <xf numFmtId="0" fontId="14" fillId="0" borderId="107" xfId="0" applyFont="1" applyBorder="1" applyAlignment="1">
      <alignment horizontal="right" wrapText="1"/>
    </xf>
    <xf numFmtId="0" fontId="14" fillId="0" borderId="1" xfId="0" applyFont="1" applyBorder="1" applyAlignment="1">
      <alignment horizontal="right" wrapText="1"/>
    </xf>
    <xf numFmtId="0" fontId="14" fillId="0" borderId="148" xfId="0" applyFont="1" applyBorder="1" applyAlignment="1">
      <alignment horizontal="right" wrapText="1"/>
    </xf>
    <xf numFmtId="0" fontId="13" fillId="0" borderId="107" xfId="0" applyFont="1" applyBorder="1" applyAlignment="1">
      <alignment horizontal="right" wrapText="1"/>
    </xf>
    <xf numFmtId="0" fontId="13" fillId="0" borderId="1" xfId="0" applyFont="1" applyBorder="1" applyAlignment="1">
      <alignment horizontal="right" wrapText="1"/>
    </xf>
    <xf numFmtId="0" fontId="13" fillId="0" borderId="148" xfId="0" applyFont="1" applyBorder="1" applyAlignment="1">
      <alignment horizontal="right" wrapText="1"/>
    </xf>
    <xf numFmtId="0" fontId="14" fillId="0" borderId="152" xfId="0" applyFont="1" applyBorder="1"/>
    <xf numFmtId="0" fontId="14" fillId="0" borderId="67" xfId="0" applyFont="1" applyBorder="1" applyAlignment="1">
      <alignment horizontal="right" wrapText="1"/>
    </xf>
    <xf numFmtId="0" fontId="14" fillId="0" borderId="108" xfId="0" applyFont="1" applyBorder="1" applyAlignment="1">
      <alignment horizontal="right" wrapText="1"/>
    </xf>
    <xf numFmtId="0" fontId="14" fillId="0" borderId="149" xfId="0" applyFont="1" applyBorder="1" applyAlignment="1">
      <alignment horizontal="right" wrapText="1"/>
    </xf>
    <xf numFmtId="0" fontId="14" fillId="0" borderId="0" xfId="0" applyFont="1" applyAlignment="1">
      <alignment wrapText="1"/>
    </xf>
    <xf numFmtId="0" fontId="13" fillId="0" borderId="70" xfId="0" applyFont="1" applyBorder="1" applyAlignment="1">
      <alignment horizontal="right" wrapText="1"/>
    </xf>
    <xf numFmtId="0" fontId="13" fillId="0" borderId="144" xfId="0" applyFont="1" applyBorder="1" applyAlignment="1">
      <alignment horizontal="right" wrapText="1"/>
    </xf>
    <xf numFmtId="0" fontId="14" fillId="0" borderId="144" xfId="0" applyFont="1" applyBorder="1" applyAlignment="1">
      <alignment horizontal="right" wrapText="1"/>
    </xf>
    <xf numFmtId="0" fontId="13" fillId="0" borderId="147" xfId="0" applyFont="1" applyBorder="1" applyAlignment="1">
      <alignment horizontal="right" wrapText="1"/>
    </xf>
    <xf numFmtId="0" fontId="10" fillId="0" borderId="0" xfId="0" applyFont="1" applyAlignment="1">
      <alignment wrapText="1"/>
    </xf>
    <xf numFmtId="0" fontId="12" fillId="0" borderId="74" xfId="0" applyFont="1" applyBorder="1" applyAlignment="1">
      <alignment vertical="center"/>
    </xf>
    <xf numFmtId="164" fontId="10" fillId="0" borderId="74" xfId="15" applyNumberFormat="1" applyFont="1" applyBorder="1" applyAlignment="1">
      <alignment vertical="center"/>
    </xf>
    <xf numFmtId="0" fontId="10" fillId="0" borderId="74" xfId="0" applyFont="1" applyBorder="1" applyAlignment="1">
      <alignment horizontal="justify" vertical="center"/>
    </xf>
    <xf numFmtId="0" fontId="12" fillId="8" borderId="39" xfId="0" applyFont="1" applyFill="1" applyBorder="1" applyAlignment="1">
      <alignment horizontal="left" vertical="center" wrapText="1" indent="1"/>
    </xf>
    <xf numFmtId="15" fontId="7" fillId="8" borderId="22" xfId="0" applyNumberFormat="1" applyFont="1" applyFill="1" applyBorder="1" applyAlignment="1">
      <alignment horizontal="center" vertical="center" wrapText="1"/>
    </xf>
    <xf numFmtId="0" fontId="7" fillId="8" borderId="43" xfId="0" applyFont="1" applyFill="1" applyBorder="1" applyAlignment="1">
      <alignment horizontal="left" vertical="center" wrapText="1" indent="1"/>
    </xf>
    <xf numFmtId="0" fontId="10" fillId="8" borderId="27" xfId="0" applyFont="1" applyFill="1" applyBorder="1" applyAlignment="1">
      <alignment vertical="top" wrapText="1"/>
    </xf>
    <xf numFmtId="0" fontId="12" fillId="0" borderId="43" xfId="0" applyFont="1" applyBorder="1" applyAlignment="1">
      <alignment horizontal="left" vertical="center" wrapText="1" indent="4"/>
    </xf>
    <xf numFmtId="164" fontId="12" fillId="0" borderId="27" xfId="15" applyNumberFormat="1" applyFont="1" applyBorder="1" applyAlignment="1">
      <alignment horizontal="right" vertical="center" wrapText="1" indent="1"/>
    </xf>
    <xf numFmtId="0" fontId="7" fillId="0" borderId="43" xfId="0" applyFont="1" applyBorder="1" applyAlignment="1">
      <alignment horizontal="justify" vertical="center" wrapText="1"/>
    </xf>
    <xf numFmtId="0" fontId="8" fillId="0" borderId="43" xfId="0" applyFont="1" applyBorder="1" applyAlignment="1">
      <alignment horizontal="center" vertical="center" wrapText="1"/>
    </xf>
    <xf numFmtId="0" fontId="8" fillId="0" borderId="46" xfId="0" applyFont="1" applyBorder="1" applyAlignment="1">
      <alignment horizontal="left" vertical="center" wrapText="1"/>
    </xf>
    <xf numFmtId="0" fontId="9" fillId="0" borderId="43" xfId="0" applyFont="1" applyBorder="1" applyAlignment="1">
      <alignment horizontal="center" vertical="center" wrapText="1"/>
    </xf>
    <xf numFmtId="0" fontId="9" fillId="3" borderId="46" xfId="0" applyFont="1" applyFill="1" applyBorder="1" applyAlignment="1">
      <alignment horizontal="left" vertical="center" wrapText="1" indent="2"/>
    </xf>
    <xf numFmtId="0" fontId="11" fillId="0" borderId="43" xfId="0" applyFont="1" applyBorder="1" applyAlignment="1">
      <alignment horizontal="center" vertical="center" wrapText="1"/>
    </xf>
    <xf numFmtId="0" fontId="11" fillId="0" borderId="46" xfId="0" applyFont="1" applyBorder="1" applyAlignment="1">
      <alignment horizontal="left" vertical="center" wrapText="1"/>
    </xf>
    <xf numFmtId="0" fontId="10" fillId="0" borderId="82" xfId="0" applyFont="1" applyBorder="1" applyAlignment="1">
      <alignment horizontal="justify" vertical="center" wrapText="1"/>
    </xf>
    <xf numFmtId="0" fontId="10" fillId="0" borderId="53" xfId="0" applyFont="1" applyBorder="1" applyAlignment="1">
      <alignment horizontal="justify" vertical="center" wrapText="1"/>
    </xf>
    <xf numFmtId="0" fontId="21" fillId="0" borderId="82" xfId="0" applyFont="1" applyBorder="1" applyAlignment="1">
      <alignment horizontal="right" vertical="center" wrapText="1"/>
    </xf>
    <xf numFmtId="0" fontId="21" fillId="0" borderId="53" xfId="0" applyFont="1" applyBorder="1" applyAlignment="1">
      <alignment horizontal="left" vertical="center" wrapText="1"/>
    </xf>
    <xf numFmtId="0" fontId="10" fillId="8" borderId="1" xfId="0" applyFont="1" applyFill="1" applyBorder="1" applyAlignment="1">
      <alignment vertical="center" wrapText="1"/>
    </xf>
    <xf numFmtId="0" fontId="7" fillId="8"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0" fillId="8" borderId="27" xfId="0" applyFont="1" applyFill="1" applyBorder="1" applyAlignment="1">
      <alignment vertical="center" wrapText="1"/>
    </xf>
    <xf numFmtId="0" fontId="8" fillId="0" borderId="43" xfId="0" applyFont="1" applyBorder="1" applyAlignment="1">
      <alignment horizontal="right" vertical="center" wrapText="1"/>
    </xf>
    <xf numFmtId="0" fontId="8" fillId="0" borderId="27" xfId="0" applyFont="1" applyBorder="1" applyAlignment="1">
      <alignment horizontal="left" vertical="center" wrapText="1"/>
    </xf>
    <xf numFmtId="0" fontId="9" fillId="3" borderId="43" xfId="0" applyFont="1" applyFill="1" applyBorder="1" applyAlignment="1">
      <alignment horizontal="right" vertical="center" wrapText="1"/>
    </xf>
    <xf numFmtId="0" fontId="9" fillId="3" borderId="27" xfId="0" applyFont="1" applyFill="1" applyBorder="1" applyAlignment="1">
      <alignment horizontal="left" vertical="center" wrapText="1" indent="1"/>
    </xf>
    <xf numFmtId="0" fontId="11" fillId="0" borderId="43" xfId="0" applyFont="1" applyBorder="1" applyAlignment="1">
      <alignment horizontal="right" vertical="center" wrapText="1"/>
    </xf>
    <xf numFmtId="0" fontId="11" fillId="0" borderId="27" xfId="0" applyFont="1" applyBorder="1" applyAlignment="1">
      <alignment horizontal="left" vertical="center" wrapText="1"/>
    </xf>
    <xf numFmtId="0" fontId="12" fillId="0" borderId="0" xfId="0" applyFont="1" applyAlignment="1">
      <alignment vertical="center"/>
    </xf>
    <xf numFmtId="0" fontId="12" fillId="8" borderId="83" xfId="0" applyFont="1" applyFill="1" applyBorder="1" applyAlignment="1">
      <alignment horizontal="center" vertical="center" wrapText="1"/>
    </xf>
    <xf numFmtId="0" fontId="10" fillId="0" borderId="62" xfId="0" applyFont="1" applyBorder="1" applyAlignment="1">
      <alignment horizontal="left" vertical="center" wrapText="1"/>
    </xf>
    <xf numFmtId="3" fontId="8" fillId="0" borderId="78" xfId="0" applyNumberFormat="1" applyFont="1" applyBorder="1" applyAlignment="1">
      <alignment horizontal="right" vertical="center" wrapText="1"/>
    </xf>
    <xf numFmtId="3" fontId="8" fillId="0" borderId="62" xfId="0" applyNumberFormat="1" applyFont="1" applyBorder="1" applyAlignment="1">
      <alignment horizontal="right" vertical="center" wrapText="1"/>
    </xf>
    <xf numFmtId="9" fontId="8" fillId="0" borderId="62" xfId="0" applyNumberFormat="1" applyFont="1" applyBorder="1" applyAlignment="1">
      <alignment horizontal="right" vertical="center" wrapText="1"/>
    </xf>
    <xf numFmtId="0" fontId="8" fillId="0" borderId="62" xfId="0" applyFont="1" applyBorder="1" applyAlignment="1">
      <alignment horizontal="right" vertical="center" wrapText="1"/>
    </xf>
    <xf numFmtId="0" fontId="10" fillId="0" borderId="53" xfId="0" applyFont="1" applyBorder="1" applyAlignment="1">
      <alignment horizontal="left" vertical="center" wrapText="1"/>
    </xf>
    <xf numFmtId="164" fontId="12" fillId="0" borderId="1" xfId="15" applyNumberFormat="1" applyFont="1" applyBorder="1" applyAlignment="1">
      <alignment horizontal="right" vertical="center" wrapText="1"/>
    </xf>
    <xf numFmtId="164" fontId="10" fillId="0" borderId="1" xfId="15" applyNumberFormat="1" applyFont="1" applyBorder="1" applyAlignment="1">
      <alignment horizontal="right" vertical="center" wrapText="1"/>
    </xf>
    <xf numFmtId="0" fontId="10" fillId="0" borderId="0" xfId="0" applyFont="1" applyAlignment="1">
      <alignment horizontal="center" vertical="center"/>
    </xf>
    <xf numFmtId="0" fontId="8" fillId="0" borderId="74" xfId="0" applyFont="1" applyBorder="1" applyAlignment="1">
      <alignment horizontal="justify" vertical="center" wrapText="1"/>
    </xf>
    <xf numFmtId="3" fontId="8" fillId="0" borderId="74" xfId="15" applyNumberFormat="1" applyFont="1" applyBorder="1" applyAlignment="1">
      <alignment horizontal="right" vertical="center" wrapText="1"/>
    </xf>
    <xf numFmtId="4" fontId="8" fillId="0" borderId="74" xfId="15" applyNumberFormat="1" applyFont="1" applyBorder="1" applyAlignment="1">
      <alignment horizontal="right" vertical="center" wrapText="1"/>
    </xf>
    <xf numFmtId="164" fontId="8" fillId="0" borderId="74" xfId="15" applyNumberFormat="1" applyFont="1" applyBorder="1" applyAlignment="1">
      <alignment horizontal="right" vertical="center" wrapText="1"/>
    </xf>
    <xf numFmtId="0" fontId="8" fillId="13" borderId="74" xfId="0" applyFont="1" applyFill="1" applyBorder="1" applyAlignment="1">
      <alignment horizontal="justify" vertical="center" wrapText="1"/>
    </xf>
    <xf numFmtId="4" fontId="8" fillId="13" borderId="74" xfId="15" applyNumberFormat="1" applyFont="1" applyFill="1" applyBorder="1" applyAlignment="1">
      <alignment horizontal="right" vertical="center" wrapText="1"/>
    </xf>
    <xf numFmtId="164" fontId="8" fillId="13" borderId="74" xfId="15" applyNumberFormat="1" applyFont="1" applyFill="1" applyBorder="1" applyAlignment="1">
      <alignment horizontal="right" vertical="center" wrapText="1"/>
    </xf>
    <xf numFmtId="0" fontId="7" fillId="0" borderId="74" xfId="0" applyFont="1" applyBorder="1" applyAlignment="1">
      <alignment vertical="center" wrapText="1"/>
    </xf>
    <xf numFmtId="4" fontId="8" fillId="14" borderId="74" xfId="15" applyNumberFormat="1" applyFont="1" applyFill="1" applyBorder="1" applyAlignment="1">
      <alignment horizontal="right" vertical="center" wrapText="1"/>
    </xf>
    <xf numFmtId="164" fontId="7" fillId="0" borderId="74" xfId="15" applyNumberFormat="1" applyFont="1" applyBorder="1" applyAlignment="1">
      <alignment horizontal="right" vertical="center" wrapText="1"/>
    </xf>
    <xf numFmtId="3" fontId="7" fillId="0" borderId="74" xfId="15" applyNumberFormat="1" applyFont="1" applyBorder="1" applyAlignment="1">
      <alignment horizontal="right" vertical="center" wrapText="1"/>
    </xf>
    <xf numFmtId="0" fontId="8" fillId="0" borderId="0" xfId="0" applyFont="1"/>
    <xf numFmtId="0" fontId="7" fillId="8" borderId="44" xfId="0" applyFont="1" applyFill="1" applyBorder="1" applyAlignment="1">
      <alignment horizontal="left" vertical="center" wrapText="1"/>
    </xf>
    <xf numFmtId="0" fontId="7" fillId="8" borderId="51" xfId="0" applyFont="1" applyFill="1" applyBorder="1" applyAlignment="1">
      <alignment horizontal="left" vertical="center" wrapText="1"/>
    </xf>
    <xf numFmtId="0" fontId="7" fillId="8" borderId="45" xfId="0" applyFont="1" applyFill="1" applyBorder="1" applyAlignment="1">
      <alignment horizontal="left" vertical="center" wrapText="1"/>
    </xf>
    <xf numFmtId="0" fontId="7" fillId="0" borderId="52" xfId="0" applyFont="1" applyBorder="1" applyAlignment="1">
      <alignment horizontal="justify" vertical="center" wrapText="1"/>
    </xf>
    <xf numFmtId="0" fontId="10" fillId="0" borderId="53" xfId="0" applyFont="1" applyBorder="1" applyAlignment="1">
      <alignment vertical="center" wrapText="1"/>
    </xf>
    <xf numFmtId="0" fontId="8" fillId="0" borderId="54" xfId="0" applyFont="1" applyBorder="1" applyAlignment="1">
      <alignment horizontal="justify" vertical="center" wrapText="1"/>
    </xf>
    <xf numFmtId="164" fontId="10" fillId="0" borderId="53" xfId="15" applyNumberFormat="1" applyFont="1" applyBorder="1" applyAlignment="1">
      <alignment horizontal="right" vertical="center" wrapText="1"/>
    </xf>
    <xf numFmtId="0" fontId="9" fillId="0" borderId="52" xfId="0" applyFont="1" applyBorder="1" applyAlignment="1">
      <alignment horizontal="justify" vertical="center"/>
    </xf>
    <xf numFmtId="164" fontId="16" fillId="0" borderId="53" xfId="15" applyNumberFormat="1" applyFont="1" applyBorder="1" applyAlignment="1">
      <alignment horizontal="right" vertical="center" wrapText="1"/>
    </xf>
    <xf numFmtId="0" fontId="8" fillId="0" borderId="55" xfId="0" applyFont="1" applyBorder="1" applyAlignment="1">
      <alignment horizontal="justify" vertical="center" wrapText="1"/>
    </xf>
    <xf numFmtId="164" fontId="10" fillId="0" borderId="56" xfId="15" applyNumberFormat="1" applyFont="1" applyBorder="1" applyAlignment="1">
      <alignment horizontal="right" vertical="center" wrapText="1"/>
    </xf>
    <xf numFmtId="0" fontId="8" fillId="0" borderId="57" xfId="0" applyFont="1" applyBorder="1" applyAlignment="1">
      <alignment horizontal="justify" vertical="center" wrapText="1"/>
    </xf>
    <xf numFmtId="0" fontId="7" fillId="0" borderId="52" xfId="0" applyFont="1" applyBorder="1" applyAlignment="1">
      <alignment horizontal="left" vertical="center"/>
    </xf>
    <xf numFmtId="164" fontId="12" fillId="0" borderId="53" xfId="15" applyNumberFormat="1" applyFont="1" applyBorder="1" applyAlignment="1">
      <alignment horizontal="right" vertical="center" wrapText="1"/>
    </xf>
    <xf numFmtId="0" fontId="7" fillId="0" borderId="58" xfId="0" applyFont="1" applyBorder="1" applyAlignment="1">
      <alignment horizontal="left" vertical="center"/>
    </xf>
    <xf numFmtId="0" fontId="10" fillId="0" borderId="59" xfId="0" applyFont="1" applyBorder="1" applyAlignment="1">
      <alignment vertical="center" wrapText="1"/>
    </xf>
    <xf numFmtId="0" fontId="7" fillId="0" borderId="58" xfId="0" applyFont="1" applyBorder="1" applyAlignment="1">
      <alignment horizontal="left" vertical="center" wrapText="1"/>
    </xf>
    <xf numFmtId="0" fontId="7" fillId="0" borderId="54" xfId="0" applyFont="1" applyBorder="1" applyAlignment="1">
      <alignment horizontal="left" vertical="center" wrapText="1"/>
    </xf>
    <xf numFmtId="164" fontId="10" fillId="0" borderId="53" xfId="15" applyNumberFormat="1" applyFont="1" applyBorder="1" applyAlignment="1">
      <alignment horizontal="right" vertical="center"/>
    </xf>
    <xf numFmtId="164" fontId="16" fillId="0" borderId="53" xfId="15" applyNumberFormat="1" applyFont="1" applyBorder="1" applyAlignment="1">
      <alignment horizontal="right" vertical="center"/>
    </xf>
    <xf numFmtId="0" fontId="8" fillId="0" borderId="52" xfId="0" applyFont="1" applyBorder="1" applyAlignment="1">
      <alignment horizontal="justify" vertical="center"/>
    </xf>
    <xf numFmtId="3" fontId="8" fillId="0" borderId="53" xfId="0" applyNumberFormat="1" applyFont="1" applyBorder="1" applyAlignment="1">
      <alignment horizontal="right" vertical="center"/>
    </xf>
    <xf numFmtId="3" fontId="9" fillId="0" borderId="53" xfId="0" applyNumberFormat="1" applyFont="1" applyBorder="1" applyAlignment="1">
      <alignment horizontal="right" vertical="center"/>
    </xf>
    <xf numFmtId="164" fontId="12" fillId="0" borderId="53" xfId="15" applyNumberFormat="1" applyFont="1" applyBorder="1" applyAlignment="1">
      <alignment horizontal="right" vertical="center"/>
    </xf>
    <xf numFmtId="0" fontId="8" fillId="0" borderId="21" xfId="0" applyFont="1" applyBorder="1" applyAlignment="1">
      <alignment horizontal="left" vertical="center"/>
    </xf>
    <xf numFmtId="0" fontId="8" fillId="0" borderId="60" xfId="0" applyFont="1" applyBorder="1" applyAlignment="1">
      <alignment horizontal="justify" vertical="center" wrapText="1"/>
    </xf>
    <xf numFmtId="0" fontId="7" fillId="0" borderId="61" xfId="0" applyFont="1" applyBorder="1" applyAlignment="1">
      <alignment horizontal="justify" vertical="center"/>
    </xf>
    <xf numFmtId="0" fontId="10" fillId="0" borderId="62" xfId="0" applyFont="1" applyBorder="1" applyAlignment="1">
      <alignment vertical="center" wrapText="1"/>
    </xf>
    <xf numFmtId="0" fontId="9" fillId="0" borderId="52" xfId="0" applyFont="1" applyBorder="1" applyAlignment="1">
      <alignment horizontal="left" vertical="center"/>
    </xf>
    <xf numFmtId="0" fontId="8" fillId="0" borderId="52" xfId="0" applyFont="1" applyBorder="1" applyAlignment="1">
      <alignment horizontal="left" vertical="center"/>
    </xf>
    <xf numFmtId="164" fontId="10" fillId="0" borderId="53" xfId="15" applyNumberFormat="1" applyFont="1" applyBorder="1" applyAlignment="1">
      <alignment vertical="center"/>
    </xf>
    <xf numFmtId="0" fontId="8" fillId="0" borderId="55" xfId="0" applyFont="1" applyBorder="1" applyAlignment="1">
      <alignment horizontal="left" vertical="center"/>
    </xf>
    <xf numFmtId="0" fontId="7" fillId="0" borderId="45" xfId="0" applyFont="1" applyBorder="1" applyAlignment="1">
      <alignment horizontal="left" vertical="center"/>
    </xf>
    <xf numFmtId="164" fontId="12" fillId="0" borderId="46" xfId="15" applyNumberFormat="1" applyFont="1" applyBorder="1" applyAlignment="1">
      <alignment horizontal="right" vertical="center"/>
    </xf>
    <xf numFmtId="0" fontId="14" fillId="0" borderId="0" xfId="2" applyFont="1" applyAlignment="1">
      <alignment wrapText="1"/>
    </xf>
    <xf numFmtId="43" fontId="14" fillId="0" borderId="0" xfId="3" applyFont="1"/>
    <xf numFmtId="0" fontId="13" fillId="0" borderId="0" xfId="2" applyFont="1" applyAlignment="1">
      <alignment horizontal="left"/>
    </xf>
    <xf numFmtId="0" fontId="14" fillId="0" borderId="0" xfId="2" applyFont="1" applyAlignment="1">
      <alignment horizontal="left" wrapText="1"/>
    </xf>
    <xf numFmtId="0" fontId="14" fillId="0" borderId="0" xfId="2" applyFont="1" applyAlignment="1">
      <alignment horizontal="left"/>
    </xf>
    <xf numFmtId="0" fontId="19" fillId="0" borderId="0" xfId="2" applyFont="1"/>
    <xf numFmtId="0" fontId="13" fillId="0" borderId="0" xfId="2" applyFont="1" applyAlignment="1">
      <alignment vertical="center"/>
    </xf>
    <xf numFmtId="0" fontId="14" fillId="0" borderId="0" xfId="2" applyFont="1" applyAlignment="1">
      <alignment vertical="center"/>
    </xf>
    <xf numFmtId="0" fontId="13" fillId="0" borderId="0" xfId="9" applyFont="1">
      <alignment vertical="center"/>
    </xf>
    <xf numFmtId="0" fontId="14" fillId="0" borderId="0" xfId="2" applyFont="1" applyAlignment="1">
      <alignment horizontal="center" vertical="center" wrapText="1"/>
    </xf>
    <xf numFmtId="0" fontId="14" fillId="0" borderId="0" xfId="2" applyFont="1" applyAlignment="1">
      <alignment vertical="center" wrapText="1"/>
    </xf>
    <xf numFmtId="0" fontId="14" fillId="0" borderId="0" xfId="9" applyFont="1">
      <alignment vertical="center"/>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5" fillId="3" borderId="1" xfId="1" applyFont="1" applyFill="1" applyBorder="1" applyAlignment="1">
      <alignment vertical="center"/>
    </xf>
    <xf numFmtId="0" fontId="10" fillId="0" borderId="1" xfId="0" applyFont="1" applyBorder="1" applyAlignment="1">
      <alignment vertical="center" wrapText="1"/>
    </xf>
    <xf numFmtId="0" fontId="10" fillId="0" borderId="1" xfId="0" applyFont="1" applyBorder="1" applyAlignment="1">
      <alignment vertical="center"/>
    </xf>
    <xf numFmtId="0" fontId="15" fillId="0" borderId="1" xfId="1" applyFont="1" applyBorder="1" applyAlignment="1">
      <alignment vertical="center"/>
    </xf>
    <xf numFmtId="0" fontId="15" fillId="0" borderId="1" xfId="1" applyFont="1" applyBorder="1" applyAlignment="1">
      <alignment vertical="center" wrapText="1"/>
    </xf>
    <xf numFmtId="0" fontId="13" fillId="0" borderId="1" xfId="9" applyFont="1" applyBorder="1" applyAlignment="1">
      <alignment horizontal="center" vertical="center" wrapText="1"/>
    </xf>
    <xf numFmtId="0" fontId="14" fillId="0" borderId="1" xfId="9" applyFont="1" applyBorder="1" applyAlignment="1">
      <alignment horizontal="center" vertical="center"/>
    </xf>
    <xf numFmtId="0" fontId="14" fillId="0" borderId="1" xfId="9" applyFont="1" applyBorder="1" applyAlignment="1">
      <alignment vertical="center" wrapText="1"/>
    </xf>
    <xf numFmtId="0" fontId="14" fillId="0" borderId="0" xfId="9" applyFont="1" applyAlignment="1">
      <alignment horizontal="center" vertical="center" wrapText="1"/>
    </xf>
    <xf numFmtId="0" fontId="14" fillId="0" borderId="0" xfId="9" applyFont="1" applyAlignment="1">
      <alignment vertical="center" wrapText="1"/>
    </xf>
    <xf numFmtId="0" fontId="7" fillId="8" borderId="160" xfId="0" applyFont="1" applyFill="1" applyBorder="1" applyAlignment="1">
      <alignment horizontal="center" vertical="center" wrapText="1"/>
    </xf>
    <xf numFmtId="0" fontId="12" fillId="0" borderId="33" xfId="0" applyFont="1" applyBorder="1" applyAlignment="1">
      <alignment horizontal="center" vertical="center" wrapText="1"/>
    </xf>
    <xf numFmtId="164" fontId="12" fillId="0" borderId="34" xfId="15" applyNumberFormat="1" applyFont="1" applyBorder="1" applyAlignment="1">
      <alignment horizontal="right" vertical="center" wrapText="1"/>
    </xf>
    <xf numFmtId="0" fontId="10" fillId="0" borderId="33" xfId="0" applyFont="1" applyBorder="1" applyAlignment="1">
      <alignment horizontal="center" vertical="center" wrapText="1"/>
    </xf>
    <xf numFmtId="164" fontId="10" fillId="0" borderId="34" xfId="15" applyNumberFormat="1" applyFont="1" applyBorder="1" applyAlignment="1">
      <alignment horizontal="right" vertical="center" wrapText="1"/>
    </xf>
    <xf numFmtId="0" fontId="12" fillId="0" borderId="35" xfId="0" applyFont="1" applyBorder="1" applyAlignment="1">
      <alignment horizontal="center" vertical="center" wrapText="1"/>
    </xf>
    <xf numFmtId="0" fontId="12" fillId="0" borderId="168" xfId="0" applyFont="1" applyBorder="1" applyAlignment="1">
      <alignment vertical="center" wrapText="1"/>
    </xf>
    <xf numFmtId="164" fontId="13" fillId="0" borderId="28" xfId="15" applyNumberFormat="1" applyFont="1" applyBorder="1"/>
    <xf numFmtId="164" fontId="13" fillId="0" borderId="29" xfId="15" applyNumberFormat="1" applyFont="1" applyBorder="1"/>
    <xf numFmtId="0" fontId="7" fillId="8" borderId="165"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33" xfId="0" applyFont="1" applyBorder="1" applyAlignment="1">
      <alignment horizontal="justify" vertical="center" wrapText="1"/>
    </xf>
    <xf numFmtId="0" fontId="8" fillId="0" borderId="34" xfId="0" applyFont="1" applyBorder="1" applyAlignment="1">
      <alignment horizontal="right" vertical="center" wrapText="1"/>
    </xf>
    <xf numFmtId="1" fontId="10" fillId="0" borderId="34" xfId="0" applyNumberFormat="1" applyFont="1" applyBorder="1" applyAlignment="1">
      <alignment horizontal="right" vertical="center" wrapText="1"/>
    </xf>
    <xf numFmtId="1" fontId="8" fillId="0" borderId="34" xfId="0" applyNumberFormat="1" applyFont="1" applyBorder="1" applyAlignment="1">
      <alignment horizontal="right" vertical="center" wrapText="1"/>
    </xf>
    <xf numFmtId="0" fontId="8" fillId="0" borderId="35" xfId="0" applyFont="1" applyBorder="1" applyAlignment="1">
      <alignment horizontal="justify" vertical="center" wrapText="1"/>
    </xf>
    <xf numFmtId="0" fontId="7" fillId="0" borderId="28" xfId="0" applyFont="1" applyBorder="1" applyAlignment="1">
      <alignment horizontal="left" vertical="center" wrapText="1"/>
    </xf>
    <xf numFmtId="0" fontId="12" fillId="0" borderId="28" xfId="0" applyFont="1" applyBorder="1" applyAlignment="1">
      <alignment horizontal="right" vertical="center" wrapText="1"/>
    </xf>
    <xf numFmtId="1" fontId="12" fillId="0" borderId="29" xfId="0" applyNumberFormat="1" applyFont="1" applyBorder="1" applyAlignment="1">
      <alignment horizontal="right" vertical="center" wrapText="1"/>
    </xf>
    <xf numFmtId="0" fontId="7" fillId="8" borderId="94"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0" borderId="28" xfId="0" applyFont="1" applyBorder="1" applyAlignment="1">
      <alignment horizontal="right" vertical="center" wrapText="1"/>
    </xf>
    <xf numFmtId="0" fontId="7" fillId="0" borderId="29" xfId="0" applyFont="1" applyBorder="1" applyAlignment="1">
      <alignment horizontal="right" vertical="center" wrapText="1"/>
    </xf>
    <xf numFmtId="43" fontId="10" fillId="0" borderId="0" xfId="15" applyFont="1"/>
    <xf numFmtId="43" fontId="7" fillId="8" borderId="62" xfId="15" applyFont="1" applyFill="1" applyBorder="1" applyAlignment="1">
      <alignment horizontal="center" vertical="center" wrapText="1"/>
    </xf>
    <xf numFmtId="43" fontId="8" fillId="0" borderId="53" xfId="15" applyFont="1" applyBorder="1" applyAlignment="1">
      <alignment horizontal="right" vertical="center" wrapText="1"/>
    </xf>
    <xf numFmtId="43" fontId="7" fillId="0" borderId="53" xfId="15" applyFont="1" applyBorder="1" applyAlignment="1">
      <alignment horizontal="right" vertical="center" wrapText="1"/>
    </xf>
    <xf numFmtId="164" fontId="10" fillId="0" borderId="0" xfId="15" applyNumberFormat="1" applyFont="1"/>
    <xf numFmtId="164" fontId="7" fillId="8" borderId="62" xfId="15" applyNumberFormat="1" applyFont="1" applyFill="1" applyBorder="1" applyAlignment="1">
      <alignment horizontal="center" vertical="center" wrapText="1"/>
    </xf>
    <xf numFmtId="164" fontId="7" fillId="0" borderId="53" xfId="15" applyNumberFormat="1" applyFont="1" applyBorder="1" applyAlignment="1">
      <alignment horizontal="right" vertical="center" wrapText="1"/>
    </xf>
    <xf numFmtId="43" fontId="10" fillId="0" borderId="0" xfId="15" applyNumberFormat="1" applyFont="1"/>
    <xf numFmtId="43" fontId="7" fillId="8" borderId="62" xfId="15" applyNumberFormat="1" applyFont="1" applyFill="1" applyBorder="1" applyAlignment="1">
      <alignment horizontal="center" vertical="center" wrapText="1"/>
    </xf>
    <xf numFmtId="43" fontId="8" fillId="0" borderId="53" xfId="15" applyNumberFormat="1" applyFont="1" applyBorder="1" applyAlignment="1">
      <alignment horizontal="right" vertical="center" wrapText="1"/>
    </xf>
    <xf numFmtId="43" fontId="7" fillId="0" borderId="53" xfId="15" applyNumberFormat="1" applyFont="1" applyBorder="1" applyAlignment="1">
      <alignment horizontal="right" vertical="center" wrapText="1"/>
    </xf>
    <xf numFmtId="164" fontId="8" fillId="0" borderId="30" xfId="15" applyNumberFormat="1" applyFont="1" applyBorder="1" applyAlignment="1">
      <alignment horizontal="right" vertical="center" wrapText="1"/>
    </xf>
    <xf numFmtId="164" fontId="8" fillId="0" borderId="42" xfId="15" applyNumberFormat="1" applyFont="1" applyBorder="1" applyAlignment="1">
      <alignment horizontal="right" vertical="center" wrapText="1"/>
    </xf>
    <xf numFmtId="164" fontId="8" fillId="0" borderId="43" xfId="15" applyNumberFormat="1" applyFont="1" applyBorder="1" applyAlignment="1">
      <alignment horizontal="right" vertical="center" wrapText="1"/>
    </xf>
    <xf numFmtId="164" fontId="8" fillId="0" borderId="27" xfId="15" applyNumberFormat="1" applyFont="1" applyBorder="1" applyAlignment="1">
      <alignment horizontal="right" vertical="center" wrapText="1"/>
    </xf>
    <xf numFmtId="164" fontId="7" fillId="0" borderId="43" xfId="15" applyNumberFormat="1" applyFont="1" applyBorder="1" applyAlignment="1">
      <alignment horizontal="right" vertical="center" wrapText="1"/>
    </xf>
    <xf numFmtId="164" fontId="7" fillId="0" borderId="27" xfId="15" applyNumberFormat="1" applyFont="1" applyBorder="1" applyAlignment="1">
      <alignment horizontal="right" vertical="center" wrapText="1"/>
    </xf>
    <xf numFmtId="165" fontId="8" fillId="0" borderId="53" xfId="0" applyNumberFormat="1" applyFont="1" applyBorder="1" applyAlignment="1">
      <alignment horizontal="right" vertical="center" wrapText="1"/>
    </xf>
    <xf numFmtId="164" fontId="10" fillId="0" borderId="169" xfId="15" applyNumberFormat="1" applyFont="1" applyBorder="1" applyAlignment="1">
      <alignment vertical="center"/>
    </xf>
    <xf numFmtId="0" fontId="10" fillId="0" borderId="170" xfId="0" applyFont="1" applyBorder="1" applyAlignment="1">
      <alignment horizontal="justify" vertical="center"/>
    </xf>
    <xf numFmtId="0" fontId="10" fillId="0" borderId="171" xfId="0" applyFont="1" applyBorder="1" applyAlignment="1">
      <alignment horizontal="justify" vertical="center"/>
    </xf>
    <xf numFmtId="0" fontId="10" fillId="0" borderId="172" xfId="0" applyFont="1" applyBorder="1" applyAlignment="1">
      <alignment horizontal="justify" vertical="center"/>
    </xf>
    <xf numFmtId="164" fontId="10" fillId="0" borderId="172" xfId="15" applyNumberFormat="1" applyFont="1" applyBorder="1" applyAlignment="1">
      <alignment vertical="center"/>
    </xf>
    <xf numFmtId="164" fontId="10" fillId="0" borderId="173" xfId="15" applyNumberFormat="1" applyFont="1" applyBorder="1" applyAlignment="1">
      <alignment vertical="center"/>
    </xf>
    <xf numFmtId="0" fontId="12" fillId="8" borderId="17" xfId="0" applyFont="1" applyFill="1" applyBorder="1" applyAlignment="1">
      <alignment horizontal="center" vertical="center" wrapText="1"/>
    </xf>
    <xf numFmtId="0" fontId="12" fillId="8" borderId="17" xfId="0" applyFont="1" applyFill="1" applyBorder="1" applyAlignment="1">
      <alignment vertical="center" wrapText="1"/>
    </xf>
    <xf numFmtId="0" fontId="12" fillId="0" borderId="170" xfId="0" applyFont="1" applyBorder="1" applyAlignment="1">
      <alignment horizontal="right" vertical="center" wrapText="1"/>
    </xf>
    <xf numFmtId="164" fontId="10" fillId="0" borderId="169" xfId="15" applyNumberFormat="1" applyFont="1" applyBorder="1" applyAlignment="1">
      <alignment horizontal="justify" vertical="center" wrapText="1"/>
    </xf>
    <xf numFmtId="0" fontId="10" fillId="0" borderId="170" xfId="0" applyFont="1" applyBorder="1" applyAlignment="1">
      <alignment horizontal="justify" vertical="center" wrapText="1"/>
    </xf>
    <xf numFmtId="0" fontId="12" fillId="0" borderId="171" xfId="0" applyFont="1" applyBorder="1" applyAlignment="1">
      <alignment horizontal="right" vertical="center" wrapText="1"/>
    </xf>
    <xf numFmtId="0" fontId="12" fillId="0" borderId="172" xfId="0" applyFont="1" applyBorder="1" applyAlignment="1">
      <alignment vertical="center" wrapText="1"/>
    </xf>
    <xf numFmtId="164" fontId="10" fillId="0" borderId="172" xfId="15" applyNumberFormat="1" applyFont="1" applyBorder="1" applyAlignment="1">
      <alignment horizontal="justify" vertical="center" wrapText="1"/>
    </xf>
    <xf numFmtId="164" fontId="10" fillId="0" borderId="173" xfId="15" applyNumberFormat="1" applyFont="1" applyBorder="1" applyAlignment="1">
      <alignment horizontal="justify" vertical="center" wrapText="1"/>
    </xf>
    <xf numFmtId="0" fontId="12" fillId="0" borderId="171" xfId="0" applyFont="1" applyBorder="1" applyAlignment="1">
      <alignment horizontal="right" vertical="center"/>
    </xf>
    <xf numFmtId="0" fontId="12" fillId="0" borderId="172" xfId="0" applyFont="1" applyBorder="1" applyAlignment="1">
      <alignment vertical="center"/>
    </xf>
    <xf numFmtId="164" fontId="10" fillId="0" borderId="172" xfId="15" applyNumberFormat="1" applyFont="1" applyBorder="1" applyAlignment="1">
      <alignment horizontal="justify" vertical="center"/>
    </xf>
    <xf numFmtId="164" fontId="10" fillId="0" borderId="173" xfId="15" applyNumberFormat="1" applyFont="1" applyBorder="1" applyAlignment="1">
      <alignment horizontal="justify" vertical="center"/>
    </xf>
    <xf numFmtId="164" fontId="7" fillId="0" borderId="78" xfId="15" applyNumberFormat="1" applyFont="1" applyBorder="1" applyAlignment="1">
      <alignment horizontal="right" vertical="center" wrapText="1"/>
    </xf>
    <xf numFmtId="164" fontId="7" fillId="0" borderId="62" xfId="15" applyNumberFormat="1" applyFont="1" applyBorder="1" applyAlignment="1">
      <alignment horizontal="right" vertical="center" wrapText="1"/>
    </xf>
    <xf numFmtId="164" fontId="8" fillId="0" borderId="82" xfId="15" applyNumberFormat="1" applyFont="1" applyBorder="1" applyAlignment="1">
      <alignment horizontal="right" vertical="center" wrapText="1"/>
    </xf>
    <xf numFmtId="164" fontId="14" fillId="0" borderId="107" xfId="15" applyNumberFormat="1" applyFont="1" applyBorder="1" applyAlignment="1">
      <alignment horizontal="right" wrapText="1"/>
    </xf>
    <xf numFmtId="164" fontId="14" fillId="0" borderId="148" xfId="15" applyNumberFormat="1" applyFont="1" applyBorder="1" applyAlignment="1">
      <alignment horizontal="right" wrapText="1"/>
    </xf>
    <xf numFmtId="0" fontId="10" fillId="0" borderId="0" xfId="0" applyFont="1" applyAlignment="1">
      <alignment horizontal="left" vertical="top"/>
    </xf>
    <xf numFmtId="164" fontId="7" fillId="0" borderId="73" xfId="15" applyNumberFormat="1" applyFont="1" applyBorder="1"/>
    <xf numFmtId="164" fontId="8" fillId="0" borderId="73" xfId="15" applyNumberFormat="1" applyFont="1" applyBorder="1"/>
    <xf numFmtId="0" fontId="12" fillId="3"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24" fillId="8" borderId="17" xfId="0" applyFont="1" applyFill="1" applyBorder="1" applyAlignment="1">
      <alignment horizontal="left" vertical="center" wrapText="1"/>
    </xf>
    <xf numFmtId="0" fontId="24" fillId="8" borderId="22" xfId="0" applyFont="1" applyFill="1" applyBorder="1" applyAlignment="1">
      <alignment horizontal="left" vertical="center" wrapText="1"/>
    </xf>
    <xf numFmtId="0" fontId="24" fillId="8" borderId="27" xfId="0" applyFont="1" applyFill="1" applyBorder="1" applyAlignment="1">
      <alignment horizontal="left" vertical="center" wrapText="1"/>
    </xf>
    <xf numFmtId="0" fontId="23" fillId="0" borderId="0" xfId="0" applyFont="1" applyAlignment="1">
      <alignment horizontal="justify" vertical="center" wrapText="1"/>
    </xf>
    <xf numFmtId="0" fontId="25" fillId="0" borderId="27" xfId="0" applyFont="1" applyBorder="1" applyAlignment="1">
      <alignment horizontal="left" vertical="center" wrapText="1"/>
    </xf>
    <xf numFmtId="0" fontId="26" fillId="0" borderId="27" xfId="0" applyFont="1" applyBorder="1" applyAlignment="1">
      <alignment horizontal="right" vertical="center" indent="1"/>
    </xf>
    <xf numFmtId="0" fontId="22" fillId="15" borderId="27" xfId="0" applyFont="1" applyFill="1" applyBorder="1" applyAlignment="1">
      <alignment vertical="center"/>
    </xf>
    <xf numFmtId="3" fontId="26" fillId="0" borderId="27" xfId="0" applyNumberFormat="1" applyFont="1" applyBorder="1" applyAlignment="1">
      <alignment horizontal="right" vertical="center" indent="1"/>
    </xf>
    <xf numFmtId="0" fontId="25" fillId="2" borderId="27" xfId="0" applyFont="1" applyFill="1" applyBorder="1" applyAlignment="1">
      <alignment horizontal="right" vertical="center" indent="1"/>
    </xf>
    <xf numFmtId="0" fontId="25" fillId="0" borderId="22" xfId="0" applyFont="1" applyBorder="1" applyAlignment="1">
      <alignment horizontal="left" vertical="center" wrapText="1"/>
    </xf>
    <xf numFmtId="0" fontId="24" fillId="8" borderId="39" xfId="0" applyFont="1" applyFill="1" applyBorder="1" applyAlignment="1">
      <alignment horizontal="center" vertical="center"/>
    </xf>
    <xf numFmtId="0" fontId="25" fillId="0" borderId="43" xfId="0" applyFont="1" applyBorder="1" applyAlignment="1">
      <alignment horizontal="center" vertical="center"/>
    </xf>
    <xf numFmtId="0" fontId="12" fillId="0" borderId="1" xfId="0" applyFont="1" applyFill="1" applyBorder="1" applyAlignment="1">
      <alignment horizontal="center" vertical="center"/>
    </xf>
    <xf numFmtId="0" fontId="28" fillId="8" borderId="38" xfId="0" applyFont="1" applyFill="1" applyBorder="1" applyAlignment="1">
      <alignment horizontal="justify" vertical="center" wrapText="1"/>
    </xf>
    <xf numFmtId="0" fontId="28" fillId="8" borderId="43" xfId="0" applyFont="1" applyFill="1" applyBorder="1" applyAlignment="1">
      <alignment horizontal="justify" vertical="center" wrapText="1"/>
    </xf>
    <xf numFmtId="0" fontId="24" fillId="8" borderId="43" xfId="0" applyFont="1" applyFill="1" applyBorder="1" applyAlignment="1">
      <alignment horizontal="justify" vertical="center" wrapText="1"/>
    </xf>
    <xf numFmtId="0" fontId="24" fillId="8" borderId="27" xfId="0" applyFont="1" applyFill="1" applyBorder="1" applyAlignment="1">
      <alignment horizontal="center" vertical="center" wrapText="1"/>
    </xf>
    <xf numFmtId="0" fontId="30" fillId="0" borderId="43" xfId="0" applyFont="1" applyBorder="1" applyAlignment="1">
      <alignment horizontal="left" vertical="center" wrapText="1"/>
    </xf>
    <xf numFmtId="0" fontId="26" fillId="0" borderId="27" xfId="0" applyFont="1" applyBorder="1" applyAlignment="1">
      <alignment horizontal="right" vertical="center" wrapText="1"/>
    </xf>
    <xf numFmtId="0" fontId="26" fillId="0" borderId="43" xfId="0" applyFont="1" applyBorder="1" applyAlignment="1">
      <alignment horizontal="left" vertical="center" wrapText="1"/>
    </xf>
    <xf numFmtId="0" fontId="31" fillId="0" borderId="43" xfId="0" applyFont="1" applyBorder="1" applyAlignment="1">
      <alignment horizontal="left" vertical="center" wrapText="1"/>
    </xf>
    <xf numFmtId="0" fontId="28" fillId="8" borderId="27" xfId="0" applyFont="1" applyFill="1" applyBorder="1" applyAlignment="1">
      <alignment horizontal="center" vertical="center" wrapText="1"/>
    </xf>
    <xf numFmtId="0" fontId="0" fillId="0" borderId="0" xfId="0" applyAlignment="1"/>
    <xf numFmtId="0" fontId="29" fillId="8" borderId="15" xfId="0" applyFont="1" applyFill="1" applyBorder="1" applyAlignment="1">
      <alignment vertical="center" wrapText="1"/>
    </xf>
    <xf numFmtId="0" fontId="29" fillId="8" borderId="16" xfId="0" applyFont="1" applyFill="1" applyBorder="1" applyAlignment="1">
      <alignment vertical="center" wrapText="1"/>
    </xf>
    <xf numFmtId="0" fontId="29" fillId="8" borderId="25" xfId="0" applyFont="1" applyFill="1" applyBorder="1" applyAlignment="1">
      <alignment vertical="center" wrapText="1"/>
    </xf>
    <xf numFmtId="0" fontId="29" fillId="8" borderId="26" xfId="0" applyFont="1" applyFill="1" applyBorder="1" applyAlignment="1">
      <alignment vertical="center" wrapText="1"/>
    </xf>
    <xf numFmtId="0" fontId="24" fillId="8" borderId="40" xfId="0" applyFont="1" applyFill="1" applyBorder="1" applyAlignment="1">
      <alignment vertical="center" wrapText="1"/>
    </xf>
    <xf numFmtId="0" fontId="26" fillId="0" borderId="42" xfId="0" applyFont="1" applyBorder="1" applyAlignment="1">
      <alignment vertical="center" wrapText="1"/>
    </xf>
    <xf numFmtId="0" fontId="24" fillId="8" borderId="27" xfId="0" applyFont="1" applyFill="1" applyBorder="1" applyAlignment="1">
      <alignment vertical="center" wrapText="1"/>
    </xf>
    <xf numFmtId="0" fontId="26" fillId="0" borderId="27" xfId="0" applyFont="1" applyBorder="1" applyAlignment="1">
      <alignment vertical="center" wrapText="1"/>
    </xf>
    <xf numFmtId="3" fontId="25" fillId="0" borderId="42" xfId="0" applyNumberFormat="1" applyFont="1" applyFill="1" applyBorder="1" applyAlignment="1">
      <alignment horizontal="right" vertical="center" wrapText="1"/>
    </xf>
    <xf numFmtId="3" fontId="25" fillId="0" borderId="42" xfId="0" applyNumberFormat="1" applyFont="1" applyFill="1" applyBorder="1" applyAlignment="1">
      <alignment vertical="center" wrapText="1"/>
    </xf>
    <xf numFmtId="0" fontId="25" fillId="0" borderId="42" xfId="0" applyFont="1" applyFill="1" applyBorder="1" applyAlignment="1">
      <alignment vertical="center" wrapText="1"/>
    </xf>
    <xf numFmtId="0" fontId="25" fillId="0" borderId="42" xfId="0" applyFont="1" applyFill="1" applyBorder="1" applyAlignment="1">
      <alignment horizontal="right" vertical="center" wrapText="1"/>
    </xf>
    <xf numFmtId="3" fontId="25" fillId="0" borderId="27" xfId="0" applyNumberFormat="1" applyFont="1" applyFill="1" applyBorder="1" applyAlignment="1">
      <alignment horizontal="right" vertical="center" wrapText="1"/>
    </xf>
    <xf numFmtId="3" fontId="25" fillId="0" borderId="27" xfId="0" applyNumberFormat="1" applyFont="1" applyFill="1" applyBorder="1" applyAlignment="1">
      <alignment vertical="center" wrapText="1"/>
    </xf>
    <xf numFmtId="0" fontId="25" fillId="0" borderId="27" xfId="0" applyFont="1" applyFill="1" applyBorder="1" applyAlignment="1">
      <alignment vertical="center" wrapText="1"/>
    </xf>
    <xf numFmtId="0" fontId="25" fillId="0" borderId="27" xfId="0" applyFont="1" applyFill="1" applyBorder="1" applyAlignment="1">
      <alignment horizontal="right" vertical="center" wrapText="1"/>
    </xf>
    <xf numFmtId="3" fontId="24" fillId="0" borderId="27" xfId="0" applyNumberFormat="1" applyFont="1" applyFill="1" applyBorder="1" applyAlignment="1">
      <alignment vertical="center" wrapText="1"/>
    </xf>
    <xf numFmtId="0" fontId="0" fillId="0" borderId="0" xfId="0" applyFill="1" applyAlignment="1"/>
    <xf numFmtId="3" fontId="24" fillId="0" borderId="27" xfId="0" applyNumberFormat="1" applyFont="1" applyFill="1" applyBorder="1" applyAlignment="1">
      <alignment horizontal="right" vertical="center" wrapText="1"/>
    </xf>
    <xf numFmtId="0" fontId="2" fillId="0" borderId="1" xfId="1" quotePrefix="1" applyFill="1" applyBorder="1" applyAlignment="1">
      <alignment horizontal="center" vertical="center"/>
    </xf>
    <xf numFmtId="0" fontId="28" fillId="8" borderId="42" xfId="0" applyFont="1" applyFill="1" applyBorder="1" applyAlignment="1">
      <alignment horizontal="center" vertical="center" wrapText="1"/>
    </xf>
    <xf numFmtId="0" fontId="32" fillId="0" borderId="43" xfId="0" applyFont="1" applyBorder="1" applyAlignment="1">
      <alignment horizontal="justify" vertical="center" wrapText="1"/>
    </xf>
    <xf numFmtId="0" fontId="29" fillId="0" borderId="43" xfId="0" applyFont="1" applyBorder="1" applyAlignment="1">
      <alignment horizontal="justify" vertical="center" wrapText="1"/>
    </xf>
    <xf numFmtId="164" fontId="33" fillId="0" borderId="42" xfId="15" applyNumberFormat="1" applyFont="1" applyBorder="1" applyAlignment="1">
      <alignment horizontal="right" vertical="center" wrapText="1"/>
    </xf>
    <xf numFmtId="164" fontId="33" fillId="0" borderId="27" xfId="15" applyNumberFormat="1" applyFont="1" applyBorder="1" applyAlignment="1">
      <alignment horizontal="right" vertical="center" wrapText="1"/>
    </xf>
    <xf numFmtId="164" fontId="28" fillId="0" borderId="27" xfId="15" applyNumberFormat="1" applyFont="1" applyBorder="1" applyAlignment="1">
      <alignment horizontal="right" vertical="center" wrapText="1"/>
    </xf>
    <xf numFmtId="0" fontId="28" fillId="8" borderId="30" xfId="0" applyFont="1" applyFill="1" applyBorder="1" applyAlignment="1">
      <alignment horizontal="justify" vertical="center" wrapText="1"/>
    </xf>
    <xf numFmtId="0" fontId="28" fillId="8" borderId="43" xfId="0" applyFont="1" applyFill="1" applyBorder="1" applyAlignment="1">
      <alignment horizontal="center" vertical="center" wrapText="1"/>
    </xf>
    <xf numFmtId="0" fontId="33" fillId="0" borderId="43" xfId="0" applyFont="1" applyBorder="1" applyAlignment="1">
      <alignment horizontal="left" vertical="center" wrapText="1"/>
    </xf>
    <xf numFmtId="0" fontId="33" fillId="0" borderId="27" xfId="0" applyFont="1" applyBorder="1" applyAlignment="1">
      <alignment horizontal="left" vertical="center" wrapText="1"/>
    </xf>
    <xf numFmtId="0" fontId="33" fillId="0" borderId="27" xfId="0" applyFont="1" applyBorder="1" applyAlignment="1">
      <alignment horizontal="center" vertical="center" wrapText="1"/>
    </xf>
    <xf numFmtId="0" fontId="22" fillId="0" borderId="27" xfId="0" applyFont="1" applyBorder="1" applyAlignment="1">
      <alignment vertical="center" wrapText="1"/>
    </xf>
    <xf numFmtId="0" fontId="32" fillId="0" borderId="27" xfId="0" applyFont="1" applyBorder="1" applyAlignment="1">
      <alignment horizontal="center" vertical="center" wrapText="1"/>
    </xf>
    <xf numFmtId="0" fontId="28" fillId="8" borderId="42" xfId="0" applyFont="1" applyFill="1" applyBorder="1" applyAlignment="1">
      <alignment horizontal="justify" vertical="center" wrapText="1"/>
    </xf>
    <xf numFmtId="0" fontId="2" fillId="3" borderId="1" xfId="1" applyFill="1" applyBorder="1" applyAlignment="1">
      <alignment vertical="center"/>
    </xf>
    <xf numFmtId="0" fontId="2" fillId="3" borderId="1" xfId="1" quotePrefix="1" applyFill="1" applyBorder="1" applyAlignment="1">
      <alignment vertical="center"/>
    </xf>
    <xf numFmtId="0" fontId="30" fillId="0" borderId="0" xfId="0" applyFont="1"/>
    <xf numFmtId="0" fontId="26" fillId="0" borderId="0" xfId="0" applyFont="1"/>
    <xf numFmtId="0" fontId="24" fillId="8" borderId="42" xfId="0" applyFont="1" applyFill="1" applyBorder="1" applyAlignment="1">
      <alignment horizontal="center" vertical="center"/>
    </xf>
    <xf numFmtId="0" fontId="24" fillId="8" borderId="27" xfId="0" applyFont="1" applyFill="1" applyBorder="1" applyAlignment="1">
      <alignment horizontal="center" vertical="center"/>
    </xf>
    <xf numFmtId="0" fontId="24" fillId="8" borderId="42" xfId="0" applyFont="1" applyFill="1" applyBorder="1" applyAlignment="1">
      <alignment vertical="center"/>
    </xf>
    <xf numFmtId="0" fontId="24" fillId="0" borderId="30" xfId="0" applyFont="1" applyBorder="1" applyAlignment="1">
      <alignment horizontal="center" vertical="center"/>
    </xf>
    <xf numFmtId="0" fontId="24" fillId="0" borderId="42" xfId="0" applyFont="1" applyBorder="1" applyAlignment="1">
      <alignment horizontal="left" vertical="center"/>
    </xf>
    <xf numFmtId="0" fontId="34" fillId="3" borderId="43" xfId="0" applyFont="1" applyFill="1" applyBorder="1" applyAlignment="1">
      <alignment horizontal="center" vertical="center"/>
    </xf>
    <xf numFmtId="0" fontId="34" fillId="3" borderId="27" xfId="0" applyFont="1" applyFill="1" applyBorder="1" applyAlignment="1">
      <alignment horizontal="left" vertical="center"/>
    </xf>
    <xf numFmtId="0" fontId="24" fillId="0" borderId="27" xfId="0" applyFont="1" applyBorder="1" applyAlignment="1">
      <alignment horizontal="left" vertical="center"/>
    </xf>
    <xf numFmtId="0" fontId="24" fillId="0" borderId="43" xfId="0" applyFont="1" applyBorder="1" applyAlignment="1">
      <alignment horizontal="center" vertical="center"/>
    </xf>
    <xf numFmtId="0" fontId="35" fillId="0" borderId="43" xfId="0" applyFont="1" applyBorder="1" applyAlignment="1">
      <alignment horizontal="center" vertical="center"/>
    </xf>
    <xf numFmtId="0" fontId="35" fillId="0" borderId="27" xfId="0" applyFont="1" applyBorder="1" applyAlignment="1">
      <alignment horizontal="left" vertical="center"/>
    </xf>
    <xf numFmtId="164" fontId="36" fillId="0" borderId="42" xfId="15" applyNumberFormat="1" applyFont="1" applyBorder="1" applyAlignment="1">
      <alignment horizontal="right" vertical="center"/>
    </xf>
    <xf numFmtId="164" fontId="36" fillId="0" borderId="27" xfId="15" applyNumberFormat="1" applyFont="1" applyBorder="1" applyAlignment="1">
      <alignment horizontal="right" vertical="center"/>
    </xf>
    <xf numFmtId="164" fontId="37" fillId="0" borderId="27" xfId="15" applyNumberFormat="1" applyFont="1" applyBorder="1" applyAlignment="1">
      <alignment horizontal="right" vertical="center"/>
    </xf>
    <xf numFmtId="164" fontId="38" fillId="0" borderId="27" xfId="15" applyNumberFormat="1" applyFont="1" applyBorder="1" applyAlignment="1">
      <alignment vertical="center"/>
    </xf>
    <xf numFmtId="164" fontId="8" fillId="0" borderId="42" xfId="15" applyNumberFormat="1" applyFont="1" applyBorder="1" applyAlignment="1">
      <alignment horizontal="right" vertical="center"/>
    </xf>
    <xf numFmtId="164" fontId="8" fillId="0" borderId="27" xfId="15" applyNumberFormat="1" applyFont="1" applyBorder="1" applyAlignment="1">
      <alignment horizontal="right" vertical="center"/>
    </xf>
    <xf numFmtId="164" fontId="7" fillId="0" borderId="27" xfId="15" applyNumberFormat="1" applyFont="1" applyBorder="1" applyAlignment="1">
      <alignment horizontal="right" vertical="center"/>
    </xf>
    <xf numFmtId="0" fontId="33" fillId="0" borderId="82" xfId="0" applyFont="1" applyBorder="1" applyAlignment="1">
      <alignment horizontal="justify" vertical="center" wrapText="1"/>
    </xf>
    <xf numFmtId="0" fontId="33" fillId="0" borderId="53" xfId="0" applyFont="1" applyBorder="1" applyAlignment="1">
      <alignment horizontal="justify" vertical="center" wrapText="1"/>
    </xf>
    <xf numFmtId="0" fontId="33" fillId="3" borderId="53" xfId="0" applyFont="1" applyFill="1" applyBorder="1" applyAlignment="1">
      <alignment horizontal="justify" vertical="center" wrapText="1"/>
    </xf>
    <xf numFmtId="0" fontId="39" fillId="0" borderId="53" xfId="0" applyFont="1" applyBorder="1" applyAlignment="1">
      <alignment horizontal="left" vertical="center" wrapText="1"/>
    </xf>
    <xf numFmtId="0" fontId="33" fillId="0" borderId="94" xfId="0" applyFont="1" applyBorder="1" applyAlignment="1">
      <alignment horizontal="justify" vertical="center" wrapText="1"/>
    </xf>
    <xf numFmtId="0" fontId="40" fillId="0" borderId="0" xfId="0" applyFont="1" applyAlignment="1">
      <alignment horizontal="justify" vertical="center"/>
    </xf>
    <xf numFmtId="0" fontId="33" fillId="0" borderId="27" xfId="0" applyFont="1" applyBorder="1" applyAlignment="1">
      <alignment horizontal="justify" vertical="center" wrapText="1"/>
    </xf>
    <xf numFmtId="0" fontId="2" fillId="3" borderId="53" xfId="1" applyFill="1" applyBorder="1" applyAlignment="1">
      <alignment horizontal="justify" vertical="center" wrapText="1"/>
    </xf>
    <xf numFmtId="0" fontId="27" fillId="0" borderId="0" xfId="0" applyFont="1"/>
    <xf numFmtId="0" fontId="10" fillId="0" borderId="1" xfId="0" applyFont="1" applyFill="1" applyBorder="1" applyAlignment="1">
      <alignment vertical="center" wrapText="1"/>
    </xf>
    <xf numFmtId="0" fontId="33" fillId="0" borderId="82" xfId="0" applyFont="1" applyBorder="1" applyAlignment="1">
      <alignment horizontal="justify" vertical="center" wrapText="1"/>
    </xf>
    <xf numFmtId="3" fontId="8" fillId="0" borderId="0" xfId="2" applyNumberFormat="1" applyFont="1"/>
    <xf numFmtId="0" fontId="7" fillId="8" borderId="53" xfId="0" applyFont="1" applyFill="1" applyBorder="1" applyAlignment="1">
      <alignment horizontal="center" vertical="center" wrapText="1"/>
    </xf>
    <xf numFmtId="0" fontId="7" fillId="8" borderId="42" xfId="0" applyFont="1" applyFill="1" applyBorder="1" applyAlignment="1">
      <alignment horizontal="center" vertical="center" wrapText="1"/>
    </xf>
    <xf numFmtId="37" fontId="7" fillId="0" borderId="1" xfId="15" applyNumberFormat="1" applyFont="1" applyBorder="1" applyAlignment="1">
      <alignment horizontal="right" vertical="center" wrapText="1"/>
    </xf>
    <xf numFmtId="37" fontId="8" fillId="0" borderId="1" xfId="15" applyNumberFormat="1" applyFont="1" applyBorder="1" applyAlignment="1">
      <alignment horizontal="right" vertical="center" wrapText="1"/>
    </xf>
    <xf numFmtId="37" fontId="8" fillId="2" borderId="1" xfId="15" applyNumberFormat="1" applyFont="1" applyFill="1" applyBorder="1" applyAlignment="1">
      <alignment horizontal="right" vertical="center" wrapText="1"/>
    </xf>
    <xf numFmtId="37" fontId="10" fillId="2" borderId="1" xfId="15" applyNumberFormat="1" applyFont="1" applyFill="1" applyBorder="1" applyAlignment="1">
      <alignment vertical="center" wrapText="1"/>
    </xf>
    <xf numFmtId="0" fontId="28" fillId="8" borderId="62" xfId="0" applyFont="1" applyFill="1" applyBorder="1" applyAlignment="1">
      <alignment horizontal="center" vertical="center" wrapText="1"/>
    </xf>
    <xf numFmtId="0" fontId="28" fillId="8" borderId="53" xfId="0" applyFont="1" applyFill="1" applyBorder="1" applyAlignment="1">
      <alignment horizontal="justify" vertical="center" wrapText="1"/>
    </xf>
    <xf numFmtId="0" fontId="33" fillId="0" borderId="27" xfId="0" applyFont="1" applyBorder="1" applyAlignment="1">
      <alignment horizontal="left" vertical="center"/>
    </xf>
    <xf numFmtId="0" fontId="12" fillId="3" borderId="1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11" borderId="136" xfId="0" applyFont="1" applyFill="1" applyBorder="1"/>
    <xf numFmtId="0" fontId="13" fillId="11" borderId="128" xfId="0" applyFont="1" applyFill="1" applyBorder="1" applyAlignment="1">
      <alignment wrapText="1"/>
    </xf>
    <xf numFmtId="0" fontId="14" fillId="11" borderId="137" xfId="0" applyFont="1" applyFill="1" applyBorder="1"/>
    <xf numFmtId="0" fontId="10" fillId="11" borderId="129" xfId="0" applyFont="1" applyFill="1" applyBorder="1"/>
    <xf numFmtId="0" fontId="13" fillId="11" borderId="138" xfId="0" applyFont="1" applyFill="1" applyBorder="1"/>
    <xf numFmtId="0" fontId="10" fillId="11" borderId="68" xfId="0" applyFont="1" applyFill="1" applyBorder="1"/>
    <xf numFmtId="0" fontId="7" fillId="8" borderId="54" xfId="0" applyFont="1" applyFill="1" applyBorder="1" applyAlignment="1">
      <alignment horizontal="center" vertical="center" wrapText="1"/>
    </xf>
    <xf numFmtId="0" fontId="10" fillId="0" borderId="52" xfId="0" applyFont="1" applyBorder="1" applyAlignment="1">
      <alignment horizontal="left" vertical="center" wrapText="1"/>
    </xf>
    <xf numFmtId="0" fontId="10" fillId="0" borderId="53" xfId="0" applyFont="1" applyBorder="1" applyAlignment="1">
      <alignment horizontal="right" vertical="center" wrapText="1"/>
    </xf>
    <xf numFmtId="9" fontId="10" fillId="0" borderId="54" xfId="0" applyNumberFormat="1" applyFont="1" applyBorder="1" applyAlignment="1">
      <alignment horizontal="right" vertical="center" wrapText="1"/>
    </xf>
    <xf numFmtId="0" fontId="10" fillId="0" borderId="45" xfId="0" applyFont="1" applyBorder="1" applyAlignment="1">
      <alignment horizontal="left" vertical="center" wrapText="1"/>
    </xf>
    <xf numFmtId="0" fontId="10" fillId="0" borderId="46" xfId="0" applyFont="1" applyBorder="1" applyAlignment="1">
      <alignment horizontal="right" vertical="center" wrapText="1"/>
    </xf>
    <xf numFmtId="9" fontId="10" fillId="0" borderId="27" xfId="0" applyNumberFormat="1" applyFont="1" applyBorder="1" applyAlignment="1">
      <alignment horizontal="right" vertical="center" wrapText="1"/>
    </xf>
    <xf numFmtId="0" fontId="8" fillId="0" borderId="27" xfId="0" applyFont="1" applyBorder="1" applyAlignment="1">
      <alignment horizontal="right" vertical="center" wrapText="1" indent="1"/>
    </xf>
    <xf numFmtId="9" fontId="8" fillId="0" borderId="27" xfId="0" applyNumberFormat="1" applyFont="1" applyBorder="1" applyAlignment="1">
      <alignment horizontal="right" vertical="center" wrapText="1" indent="1"/>
    </xf>
    <xf numFmtId="0" fontId="9" fillId="0" borderId="27" xfId="0" applyFont="1" applyBorder="1" applyAlignment="1">
      <alignment horizontal="left" vertical="center" wrapText="1"/>
    </xf>
    <xf numFmtId="0" fontId="7" fillId="0" borderId="27" xfId="0" applyFont="1" applyBorder="1" applyAlignment="1">
      <alignment horizontal="right" vertical="center" wrapText="1" indent="1"/>
    </xf>
    <xf numFmtId="9" fontId="7" fillId="0" borderId="27" xfId="0" applyNumberFormat="1" applyFont="1" applyBorder="1" applyAlignment="1">
      <alignment horizontal="right" vertical="center" wrapText="1" indent="1"/>
    </xf>
    <xf numFmtId="0" fontId="41" fillId="0" borderId="0" xfId="1" applyFont="1" applyAlignment="1"/>
    <xf numFmtId="0" fontId="32" fillId="0" borderId="0" xfId="0" applyFont="1"/>
    <xf numFmtId="164" fontId="32" fillId="0" borderId="0" xfId="15" applyNumberFormat="1" applyFont="1"/>
    <xf numFmtId="164" fontId="28" fillId="16" borderId="1" xfId="15" applyNumberFormat="1" applyFont="1" applyFill="1" applyBorder="1" applyAlignment="1">
      <alignment horizontal="center"/>
    </xf>
    <xf numFmtId="0" fontId="33" fillId="0" borderId="32" xfId="0" applyFont="1" applyBorder="1" applyAlignment="1">
      <alignment wrapText="1"/>
    </xf>
    <xf numFmtId="164" fontId="33" fillId="0" borderId="32" xfId="15" applyNumberFormat="1" applyFont="1" applyBorder="1"/>
    <xf numFmtId="164" fontId="33" fillId="0" borderId="20" xfId="15" applyNumberFormat="1" applyFont="1" applyBorder="1"/>
    <xf numFmtId="0" fontId="33" fillId="0" borderId="1" xfId="0" applyFont="1" applyBorder="1" applyAlignment="1">
      <alignment wrapText="1"/>
    </xf>
    <xf numFmtId="164" fontId="33" fillId="0" borderId="1" xfId="15" applyNumberFormat="1" applyFont="1" applyBorder="1"/>
    <xf numFmtId="164" fontId="33" fillId="0" borderId="34" xfId="15" applyNumberFormat="1" applyFont="1" applyBorder="1"/>
    <xf numFmtId="0" fontId="33" fillId="0" borderId="28" xfId="0" applyFont="1" applyBorder="1" applyAlignment="1">
      <alignment wrapText="1"/>
    </xf>
    <xf numFmtId="164" fontId="33" fillId="0" borderId="28" xfId="15" applyNumberFormat="1" applyFont="1" applyBorder="1"/>
    <xf numFmtId="164" fontId="33" fillId="0" borderId="29" xfId="15" applyNumberFormat="1" applyFont="1" applyBorder="1"/>
    <xf numFmtId="10" fontId="33" fillId="0" borderId="32" xfId="16" applyNumberFormat="1" applyFont="1" applyBorder="1"/>
    <xf numFmtId="10" fontId="33" fillId="0" borderId="20" xfId="16" applyNumberFormat="1" applyFont="1" applyBorder="1"/>
    <xf numFmtId="10" fontId="33" fillId="0" borderId="1" xfId="16" applyNumberFormat="1" applyFont="1" applyBorder="1"/>
    <xf numFmtId="10" fontId="33" fillId="0" borderId="34" xfId="16" applyNumberFormat="1" applyFont="1" applyBorder="1"/>
    <xf numFmtId="10" fontId="33" fillId="0" borderId="28" xfId="16" applyNumberFormat="1" applyFont="1" applyBorder="1"/>
    <xf numFmtId="10" fontId="33" fillId="0" borderId="29" xfId="16" applyNumberFormat="1" applyFont="1" applyBorder="1"/>
    <xf numFmtId="0" fontId="33" fillId="0" borderId="178" xfId="0" applyFont="1" applyBorder="1" applyAlignment="1">
      <alignment vertical="center"/>
    </xf>
    <xf numFmtId="0" fontId="33" fillId="0" borderId="179" xfId="0" applyFont="1" applyBorder="1" applyAlignment="1">
      <alignment wrapText="1"/>
    </xf>
    <xf numFmtId="164" fontId="33" fillId="0" borderId="179" xfId="15" applyNumberFormat="1" applyFont="1" applyBorder="1"/>
    <xf numFmtId="164" fontId="33" fillId="0" borderId="180" xfId="15" applyNumberFormat="1" applyFont="1" applyBorder="1"/>
    <xf numFmtId="0" fontId="12" fillId="3" borderId="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3" fillId="0" borderId="0" xfId="2" applyFont="1" applyAlignment="1">
      <alignment horizontal="left" vertical="center" wrapText="1"/>
    </xf>
    <xf numFmtId="0" fontId="12" fillId="0" borderId="7"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3" fillId="0" borderId="7" xfId="9" applyFont="1" applyBorder="1" applyAlignment="1">
      <alignment horizontal="center" vertical="center" wrapText="1"/>
    </xf>
    <xf numFmtId="0" fontId="13" fillId="0" borderId="12" xfId="9" applyFont="1" applyBorder="1" applyAlignment="1">
      <alignment horizontal="center" vertical="center" wrapText="1"/>
    </xf>
    <xf numFmtId="0" fontId="13" fillId="0" borderId="11" xfId="9" applyFont="1" applyBorder="1" applyAlignment="1">
      <alignment horizontal="center" vertical="center" wrapText="1"/>
    </xf>
    <xf numFmtId="0" fontId="12" fillId="3" borderId="1"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28" fillId="8" borderId="16" xfId="0" applyFont="1" applyFill="1" applyBorder="1" applyAlignment="1">
      <alignment horizontal="center" vertical="center" wrapText="1"/>
    </xf>
    <xf numFmtId="0" fontId="28" fillId="8" borderId="17" xfId="0" applyFont="1" applyFill="1" applyBorder="1" applyAlignment="1">
      <alignment horizontal="center" vertical="center" wrapText="1"/>
    </xf>
    <xf numFmtId="0" fontId="28" fillId="8" borderId="25" xfId="0" applyFont="1" applyFill="1" applyBorder="1" applyAlignment="1">
      <alignment horizontal="center" vertical="center" wrapText="1"/>
    </xf>
    <xf numFmtId="0" fontId="28" fillId="8" borderId="26" xfId="0" applyFont="1" applyFill="1" applyBorder="1" applyAlignment="1">
      <alignment horizontal="center" vertical="center" wrapText="1"/>
    </xf>
    <xf numFmtId="0" fontId="28" fillId="8" borderId="27" xfId="0" applyFont="1" applyFill="1" applyBorder="1" applyAlignment="1">
      <alignment horizontal="center" vertical="center" wrapText="1"/>
    </xf>
    <xf numFmtId="0" fontId="29" fillId="8" borderId="38" xfId="0" applyFont="1" applyFill="1" applyBorder="1" applyAlignment="1">
      <alignment horizontal="center" vertical="center" wrapText="1"/>
    </xf>
    <xf numFmtId="0" fontId="29" fillId="8" borderId="39" xfId="0" applyFont="1" applyFill="1" applyBorder="1" applyAlignment="1">
      <alignment horizontal="center" vertical="center" wrapText="1"/>
    </xf>
    <xf numFmtId="0" fontId="33" fillId="0" borderId="40" xfId="0" applyFont="1" applyBorder="1" applyAlignment="1">
      <alignment horizontal="center" vertical="center" wrapText="1"/>
    </xf>
    <xf numFmtId="0" fontId="33" fillId="0" borderId="42" xfId="0" applyFont="1" applyBorder="1" applyAlignment="1">
      <alignment horizontal="center" vertical="center" wrapText="1"/>
    </xf>
    <xf numFmtId="0" fontId="28" fillId="8" borderId="40" xfId="0" applyFont="1" applyFill="1" applyBorder="1" applyAlignment="1">
      <alignment horizontal="center" vertical="center" wrapText="1"/>
    </xf>
    <xf numFmtId="0" fontId="28" fillId="8" borderId="41" xfId="0" applyFont="1" applyFill="1" applyBorder="1" applyAlignment="1">
      <alignment horizontal="center" vertical="center" wrapText="1"/>
    </xf>
    <xf numFmtId="0" fontId="28" fillId="8" borderId="42" xfId="0" applyFont="1" applyFill="1" applyBorder="1" applyAlignment="1">
      <alignment horizontal="center" vertical="center" wrapText="1"/>
    </xf>
    <xf numFmtId="0" fontId="28" fillId="8" borderId="38" xfId="0" applyFont="1" applyFill="1" applyBorder="1" applyAlignment="1">
      <alignment horizontal="justify" vertical="center" wrapText="1"/>
    </xf>
    <xf numFmtId="0" fontId="28" fillId="8" borderId="43" xfId="0" applyFont="1" applyFill="1" applyBorder="1" applyAlignment="1">
      <alignment horizontal="justify" vertical="center" wrapText="1"/>
    </xf>
    <xf numFmtId="0" fontId="22" fillId="8" borderId="40" xfId="0" applyFont="1" applyFill="1" applyBorder="1" applyAlignment="1">
      <alignment vertical="center" wrapText="1"/>
    </xf>
    <xf numFmtId="0" fontId="22" fillId="8" borderId="42" xfId="0" applyFont="1" applyFill="1" applyBorder="1" applyAlignment="1">
      <alignment vertical="center" wrapText="1"/>
    </xf>
    <xf numFmtId="0" fontId="12" fillId="8" borderId="79" xfId="0" applyFont="1" applyFill="1" applyBorder="1" applyAlignment="1">
      <alignment horizontal="center" vertical="center" wrapText="1"/>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53" xfId="0" applyFont="1" applyBorder="1" applyAlignment="1">
      <alignment horizontal="center" vertical="center" wrapText="1"/>
    </xf>
    <xf numFmtId="0" fontId="12" fillId="8" borderId="156" xfId="0" applyFont="1" applyFill="1" applyBorder="1" applyAlignment="1">
      <alignment horizontal="center" vertical="center"/>
    </xf>
    <xf numFmtId="0" fontId="10" fillId="0" borderId="157" xfId="0" applyFont="1" applyBorder="1" applyAlignment="1">
      <alignment horizontal="center" vertical="center"/>
    </xf>
    <xf numFmtId="0" fontId="10" fillId="0" borderId="158" xfId="0" applyFont="1" applyBorder="1" applyAlignment="1">
      <alignment horizontal="center" vertical="center"/>
    </xf>
    <xf numFmtId="0" fontId="12" fillId="8" borderId="83" xfId="0" applyFont="1" applyFill="1" applyBorder="1" applyAlignment="1">
      <alignment horizontal="center" vertical="center" wrapText="1"/>
    </xf>
    <xf numFmtId="0" fontId="10" fillId="0" borderId="159" xfId="0" applyFont="1" applyBorder="1" applyAlignment="1">
      <alignment horizontal="center" vertical="center" wrapText="1"/>
    </xf>
    <xf numFmtId="0" fontId="8" fillId="0" borderId="155" xfId="0" applyFont="1" applyBorder="1"/>
    <xf numFmtId="0" fontId="12" fillId="0" borderId="75"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77" xfId="0" applyFont="1" applyBorder="1" applyAlignment="1">
      <alignment horizontal="center" vertical="center" wrapText="1"/>
    </xf>
    <xf numFmtId="0" fontId="12" fillId="10" borderId="3" xfId="0" applyFont="1" applyFill="1" applyBorder="1" applyAlignment="1">
      <alignment horizontal="justify" vertical="center" wrapText="1"/>
    </xf>
    <xf numFmtId="0" fontId="12" fillId="10" borderId="65" xfId="0" applyFont="1" applyFill="1" applyBorder="1" applyAlignment="1">
      <alignment horizontal="justify" vertical="center" wrapText="1"/>
    </xf>
    <xf numFmtId="0" fontId="12" fillId="10" borderId="8" xfId="0" applyFont="1" applyFill="1" applyBorder="1" applyAlignment="1">
      <alignment horizontal="justify" vertical="center" wrapText="1"/>
    </xf>
    <xf numFmtId="0" fontId="12" fillId="10" borderId="68" xfId="0" applyFont="1" applyFill="1" applyBorder="1" applyAlignment="1">
      <alignment horizontal="justify" vertical="center" wrapText="1"/>
    </xf>
    <xf numFmtId="0" fontId="12" fillId="0" borderId="71" xfId="0" applyFont="1" applyBorder="1" applyAlignment="1">
      <alignment vertical="center" wrapText="1"/>
    </xf>
    <xf numFmtId="0" fontId="12" fillId="0" borderId="72" xfId="0" applyFont="1" applyBorder="1" applyAlignment="1">
      <alignment vertical="center" wrapText="1"/>
    </xf>
    <xf numFmtId="0" fontId="12" fillId="0" borderId="73" xfId="0" applyFont="1" applyBorder="1" applyAlignment="1">
      <alignment vertical="center" wrapText="1"/>
    </xf>
    <xf numFmtId="0" fontId="7" fillId="8" borderId="47" xfId="0" applyFont="1" applyFill="1" applyBorder="1" applyAlignment="1">
      <alignment horizontal="center" vertical="center" wrapText="1"/>
    </xf>
    <xf numFmtId="0" fontId="7" fillId="8" borderId="63" xfId="0" applyFont="1" applyFill="1" applyBorder="1" applyAlignment="1">
      <alignment horizontal="center" vertical="center" wrapText="1"/>
    </xf>
    <xf numFmtId="0" fontId="7" fillId="8" borderId="48" xfId="0" applyFont="1" applyFill="1" applyBorder="1" applyAlignment="1">
      <alignment horizontal="center" vertical="center" wrapText="1"/>
    </xf>
    <xf numFmtId="0" fontId="7" fillId="8" borderId="49" xfId="0" applyFont="1" applyFill="1" applyBorder="1" applyAlignment="1">
      <alignment horizontal="center" vertical="center" wrapText="1"/>
    </xf>
    <xf numFmtId="0" fontId="7" fillId="8" borderId="64" xfId="0" applyFont="1" applyFill="1" applyBorder="1" applyAlignment="1">
      <alignment horizontal="center" vertical="center" wrapText="1"/>
    </xf>
    <xf numFmtId="0" fontId="7" fillId="8" borderId="50" xfId="0" applyFont="1" applyFill="1" applyBorder="1" applyAlignment="1">
      <alignment horizontal="center" vertical="center" wrapText="1"/>
    </xf>
    <xf numFmtId="0" fontId="33" fillId="0" borderId="83" xfId="0" applyFont="1" applyBorder="1" applyAlignment="1">
      <alignment horizontal="justify" vertical="center" wrapText="1"/>
    </xf>
    <xf numFmtId="0" fontId="33" fillId="0" borderId="63" xfId="0" applyFont="1" applyBorder="1" applyAlignment="1">
      <alignment horizontal="justify" vertical="center" wrapText="1"/>
    </xf>
    <xf numFmtId="0" fontId="33" fillId="0" borderId="82" xfId="0" applyFont="1" applyBorder="1" applyAlignment="1">
      <alignment horizontal="justify" vertical="center" wrapText="1"/>
    </xf>
    <xf numFmtId="0" fontId="28" fillId="8" borderId="79" xfId="0" applyFont="1" applyFill="1" applyBorder="1" applyAlignment="1">
      <alignment horizontal="justify" vertical="center" wrapText="1"/>
    </xf>
    <xf numFmtId="0" fontId="28" fillId="8" borderId="80" xfId="0" applyFont="1" applyFill="1" applyBorder="1" applyAlignment="1">
      <alignment horizontal="justify" vertical="center" wrapText="1"/>
    </xf>
    <xf numFmtId="0" fontId="28" fillId="8" borderId="81" xfId="0" applyFont="1" applyFill="1" applyBorder="1" applyAlignment="1">
      <alignment horizontal="justify" vertical="center" wrapText="1"/>
    </xf>
    <xf numFmtId="0" fontId="28" fillId="8" borderId="53" xfId="0" applyFont="1" applyFill="1" applyBorder="1" applyAlignment="1">
      <alignment horizontal="justify" vertical="center" wrapText="1"/>
    </xf>
    <xf numFmtId="0" fontId="12" fillId="6" borderId="1" xfId="0" applyFont="1" applyFill="1" applyBorder="1" applyAlignment="1">
      <alignment horizontal="left" vertical="center" wrapText="1"/>
    </xf>
    <xf numFmtId="0" fontId="12" fillId="6" borderId="1" xfId="0" applyFont="1" applyFill="1" applyBorder="1" applyAlignment="1">
      <alignment horizontal="left" vertical="center"/>
    </xf>
    <xf numFmtId="0" fontId="7" fillId="2" borderId="1" xfId="0" applyFont="1" applyFill="1" applyBorder="1" applyAlignment="1">
      <alignment vertical="center"/>
    </xf>
    <xf numFmtId="0" fontId="7" fillId="2" borderId="7" xfId="0" applyFont="1" applyFill="1" applyBorder="1" applyAlignment="1">
      <alignment vertical="center"/>
    </xf>
    <xf numFmtId="0" fontId="7" fillId="2" borderId="1" xfId="0" applyFont="1" applyFill="1" applyBorder="1" applyAlignment="1">
      <alignment vertical="center" wrapText="1"/>
    </xf>
    <xf numFmtId="0" fontId="7" fillId="2" borderId="11" xfId="0" applyFont="1" applyFill="1" applyBorder="1" applyAlignment="1">
      <alignment vertical="center" wrapText="1"/>
    </xf>
    <xf numFmtId="0" fontId="7" fillId="0" borderId="1" xfId="0" applyFont="1" applyBorder="1" applyAlignment="1">
      <alignment vertical="center" wrapText="1"/>
    </xf>
    <xf numFmtId="0" fontId="7" fillId="2" borderId="7" xfId="0" applyFont="1" applyFill="1" applyBorder="1" applyAlignment="1">
      <alignment vertical="center" wrapText="1"/>
    </xf>
    <xf numFmtId="0" fontId="7" fillId="2" borderId="12" xfId="0" applyFont="1" applyFill="1" applyBorder="1" applyAlignment="1">
      <alignment vertical="center" wrapText="1"/>
    </xf>
    <xf numFmtId="0" fontId="7" fillId="2" borderId="12" xfId="0" applyFont="1" applyFill="1" applyBorder="1" applyAlignment="1">
      <alignment vertical="center"/>
    </xf>
    <xf numFmtId="0" fontId="33" fillId="0" borderId="176" xfId="0" applyFont="1" applyBorder="1" applyAlignment="1">
      <alignment horizontal="center" vertical="center"/>
    </xf>
    <xf numFmtId="0" fontId="33" fillId="0" borderId="177" xfId="0" applyFont="1" applyBorder="1" applyAlignment="1">
      <alignment horizontal="center" vertical="center"/>
    </xf>
    <xf numFmtId="0" fontId="28" fillId="17" borderId="36" xfId="0" applyFont="1" applyFill="1" applyBorder="1" applyAlignment="1">
      <alignment horizontal="left" wrapText="1"/>
    </xf>
    <xf numFmtId="0" fontId="28" fillId="17" borderId="26" xfId="0" applyFont="1" applyFill="1" applyBorder="1" applyAlignment="1">
      <alignment horizontal="left" wrapText="1"/>
    </xf>
    <xf numFmtId="0" fontId="33" fillId="0" borderId="182" xfId="0" applyFont="1" applyBorder="1" applyAlignment="1">
      <alignment horizontal="center" vertical="center"/>
    </xf>
    <xf numFmtId="0" fontId="28" fillId="16" borderId="2" xfId="0" applyFont="1" applyFill="1" applyBorder="1" applyAlignment="1">
      <alignment horizontal="left" vertical="center"/>
    </xf>
    <xf numFmtId="0" fontId="28" fillId="16" borderId="5" xfId="0" applyFont="1" applyFill="1" applyBorder="1" applyAlignment="1">
      <alignment horizontal="left" vertical="center"/>
    </xf>
    <xf numFmtId="0" fontId="28" fillId="17" borderId="168" xfId="0" applyFont="1" applyFill="1" applyBorder="1" applyAlignment="1">
      <alignment horizontal="left" wrapText="1"/>
    </xf>
    <xf numFmtId="0" fontId="28" fillId="17" borderId="181" xfId="0" applyFont="1" applyFill="1" applyBorder="1" applyAlignment="1">
      <alignment horizontal="left" wrapText="1"/>
    </xf>
    <xf numFmtId="0" fontId="28" fillId="0" borderId="176" xfId="0" applyFont="1" applyBorder="1" applyAlignment="1">
      <alignment horizontal="center" vertical="center"/>
    </xf>
    <xf numFmtId="0" fontId="28" fillId="0" borderId="177" xfId="0" applyFont="1" applyBorder="1" applyAlignment="1">
      <alignment horizontal="center" vertical="center"/>
    </xf>
    <xf numFmtId="0" fontId="28" fillId="0" borderId="182" xfId="0" applyFont="1" applyBorder="1" applyAlignment="1">
      <alignment horizontal="center" vertical="center"/>
    </xf>
    <xf numFmtId="0" fontId="7" fillId="8" borderId="15"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1"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67"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64" xfId="0" applyFont="1" applyFill="1" applyBorder="1" applyAlignment="1">
      <alignment horizontal="center" vertical="center" wrapText="1"/>
    </xf>
    <xf numFmtId="0" fontId="7" fillId="8" borderId="87" xfId="0" applyFont="1" applyFill="1" applyBorder="1" applyAlignment="1">
      <alignment horizontal="center" vertical="center" wrapText="1"/>
    </xf>
    <xf numFmtId="0" fontId="7" fillId="8" borderId="89" xfId="0" applyFont="1" applyFill="1" applyBorder="1" applyAlignment="1">
      <alignment horizontal="center" vertical="center" wrapText="1"/>
    </xf>
    <xf numFmtId="0" fontId="7" fillId="8" borderId="160" xfId="0" applyFont="1" applyFill="1" applyBorder="1" applyAlignment="1">
      <alignment horizontal="center" vertical="center" wrapText="1"/>
    </xf>
    <xf numFmtId="0" fontId="7" fillId="8" borderId="162" xfId="0" applyFont="1" applyFill="1" applyBorder="1" applyAlignment="1">
      <alignment horizontal="center" vertical="center" wrapText="1"/>
    </xf>
    <xf numFmtId="0" fontId="7" fillId="8" borderId="161" xfId="0" applyFont="1" applyFill="1" applyBorder="1" applyAlignment="1">
      <alignment horizontal="center" vertical="center" wrapText="1"/>
    </xf>
    <xf numFmtId="0" fontId="7" fillId="8" borderId="163" xfId="0" applyFont="1" applyFill="1" applyBorder="1" applyAlignment="1">
      <alignment horizontal="center" vertical="center" wrapText="1"/>
    </xf>
    <xf numFmtId="0" fontId="7" fillId="8" borderId="165" xfId="0" applyFont="1" applyFill="1" applyBorder="1" applyAlignment="1">
      <alignment horizontal="center" vertical="center" wrapText="1"/>
    </xf>
    <xf numFmtId="0" fontId="7" fillId="8" borderId="166" xfId="0" applyFont="1" applyFill="1" applyBorder="1" applyAlignment="1">
      <alignment horizontal="center" vertical="center" wrapText="1"/>
    </xf>
    <xf numFmtId="0" fontId="7" fillId="8" borderId="79" xfId="0" applyFont="1" applyFill="1" applyBorder="1" applyAlignment="1">
      <alignment horizontal="justify" vertical="center" wrapText="1"/>
    </xf>
    <xf numFmtId="0" fontId="7" fillId="8" borderId="80" xfId="0" applyFont="1" applyFill="1" applyBorder="1" applyAlignment="1">
      <alignment horizontal="justify" vertical="center" wrapText="1"/>
    </xf>
    <xf numFmtId="0" fontId="7" fillId="8" borderId="81" xfId="0" applyFont="1" applyFill="1" applyBorder="1" applyAlignment="1">
      <alignment horizontal="justify" vertical="center" wrapText="1"/>
    </xf>
    <xf numFmtId="0" fontId="7" fillId="8" borderId="53" xfId="0" applyFont="1" applyFill="1" applyBorder="1" applyAlignment="1">
      <alignment horizontal="justify" vertical="center" wrapText="1"/>
    </xf>
    <xf numFmtId="0" fontId="12" fillId="0" borderId="84" xfId="0" applyFont="1" applyBorder="1" applyAlignment="1">
      <alignment horizontal="left" vertical="center" wrapText="1"/>
    </xf>
    <xf numFmtId="0" fontId="12" fillId="0" borderId="62" xfId="0" applyFont="1" applyBorder="1" applyAlignment="1">
      <alignment horizontal="left" vertical="center" wrapText="1"/>
    </xf>
    <xf numFmtId="0" fontId="10" fillId="0" borderId="83" xfId="0" applyFont="1" applyBorder="1" applyAlignment="1">
      <alignment horizontal="left" vertical="center" wrapText="1"/>
    </xf>
    <xf numFmtId="0" fontId="10" fillId="0" borderId="82" xfId="0" applyFont="1" applyBorder="1" applyAlignment="1">
      <alignment horizontal="left" vertical="center" wrapText="1"/>
    </xf>
    <xf numFmtId="0" fontId="7" fillId="8" borderId="15" xfId="0" applyFont="1" applyFill="1" applyBorder="1" applyAlignment="1">
      <alignment horizontal="left" vertical="center" wrapText="1"/>
    </xf>
    <xf numFmtId="0" fontId="7" fillId="8" borderId="93" xfId="0" applyFont="1" applyFill="1" applyBorder="1" applyAlignment="1">
      <alignment horizontal="left" vertical="center" wrapText="1"/>
    </xf>
    <xf numFmtId="0" fontId="7" fillId="8" borderId="44" xfId="0" applyFont="1" applyFill="1" applyBorder="1" applyAlignment="1">
      <alignment horizontal="justify" vertical="center" wrapText="1"/>
    </xf>
    <xf numFmtId="0" fontId="7" fillId="8" borderId="51" xfId="0" applyFont="1" applyFill="1" applyBorder="1" applyAlignment="1">
      <alignment horizontal="justify" vertical="center" wrapText="1"/>
    </xf>
    <xf numFmtId="0" fontId="7" fillId="8" borderId="47" xfId="0" applyFont="1" applyFill="1" applyBorder="1" applyAlignment="1">
      <alignment horizontal="justify" vertical="center" wrapText="1"/>
    </xf>
    <xf numFmtId="0" fontId="7" fillId="8" borderId="63" xfId="0" applyFont="1" applyFill="1" applyBorder="1" applyAlignment="1">
      <alignment horizontal="justify" vertical="center" wrapText="1"/>
    </xf>
    <xf numFmtId="0" fontId="7" fillId="8" borderId="88" xfId="0" applyFont="1" applyFill="1" applyBorder="1" applyAlignment="1">
      <alignment horizontal="center" vertical="center" wrapText="1"/>
    </xf>
    <xf numFmtId="0" fontId="7" fillId="8" borderId="86" xfId="0" applyFont="1" applyFill="1" applyBorder="1" applyAlignment="1">
      <alignment horizontal="center" vertical="center" wrapText="1"/>
    </xf>
    <xf numFmtId="0" fontId="7" fillId="0" borderId="0" xfId="0" applyFont="1" applyAlignment="1">
      <alignment horizontal="left" vertical="center"/>
    </xf>
    <xf numFmtId="0" fontId="7" fillId="0" borderId="91" xfId="0" applyFont="1" applyBorder="1" applyAlignment="1">
      <alignment horizontal="left" vertical="center" wrapText="1"/>
    </xf>
    <xf numFmtId="0" fontId="7" fillId="0" borderId="92" xfId="0" applyFont="1" applyBorder="1" applyAlignment="1">
      <alignment horizontal="left" vertical="center" wrapText="1"/>
    </xf>
    <xf numFmtId="0" fontId="7" fillId="8" borderId="93" xfId="0" applyFont="1" applyFill="1" applyBorder="1" applyAlignment="1">
      <alignment horizontal="center" vertical="center" wrapText="1"/>
    </xf>
    <xf numFmtId="0" fontId="7" fillId="8" borderId="94" xfId="0" applyFont="1" applyFill="1" applyBorder="1" applyAlignment="1">
      <alignment horizontal="center" vertical="center" wrapText="1"/>
    </xf>
    <xf numFmtId="0" fontId="7" fillId="8" borderId="46" xfId="0" applyFont="1" applyFill="1" applyBorder="1" applyAlignment="1">
      <alignment horizontal="center" vertical="center" wrapText="1"/>
    </xf>
    <xf numFmtId="0" fontId="7" fillId="8" borderId="83" xfId="0" applyFont="1" applyFill="1" applyBorder="1" applyAlignment="1">
      <alignment horizontal="center" vertical="center" wrapText="1"/>
    </xf>
    <xf numFmtId="0" fontId="7" fillId="8" borderId="82" xfId="0" applyFont="1" applyFill="1" applyBorder="1" applyAlignment="1">
      <alignment horizontal="center" vertical="center" wrapText="1"/>
    </xf>
    <xf numFmtId="0" fontId="7" fillId="8" borderId="84" xfId="0" applyFont="1" applyFill="1" applyBorder="1" applyAlignment="1">
      <alignment horizontal="center" vertical="center" wrapText="1"/>
    </xf>
    <xf numFmtId="0" fontId="7" fillId="8" borderId="85" xfId="0" applyFont="1" applyFill="1" applyBorder="1" applyAlignment="1">
      <alignment horizontal="center" vertical="center" wrapText="1"/>
    </xf>
    <xf numFmtId="0" fontId="7" fillId="8" borderId="62" xfId="0" applyFont="1" applyFill="1" applyBorder="1" applyAlignment="1">
      <alignment horizontal="center" vertical="center" wrapText="1"/>
    </xf>
    <xf numFmtId="0" fontId="7" fillId="8" borderId="81" xfId="0" applyFont="1" applyFill="1" applyBorder="1" applyAlignment="1">
      <alignment horizontal="center" vertical="center" wrapText="1"/>
    </xf>
    <xf numFmtId="0" fontId="7" fillId="8" borderId="53" xfId="0" applyFont="1" applyFill="1" applyBorder="1" applyAlignment="1">
      <alignment horizontal="center" vertical="center" wrapText="1"/>
    </xf>
    <xf numFmtId="0" fontId="7" fillId="8" borderId="90" xfId="0" applyFont="1" applyFill="1" applyBorder="1" applyAlignment="1">
      <alignment horizontal="center" vertical="center" wrapText="1"/>
    </xf>
    <xf numFmtId="0" fontId="7" fillId="8" borderId="84" xfId="0" applyFont="1" applyFill="1" applyBorder="1" applyAlignment="1">
      <alignment horizontal="justify" vertical="center" wrapText="1"/>
    </xf>
    <xf numFmtId="0" fontId="7" fillId="8" borderId="62" xfId="0" applyFont="1" applyFill="1" applyBorder="1" applyAlignment="1">
      <alignment horizontal="justify" vertical="center" wrapText="1"/>
    </xf>
    <xf numFmtId="0" fontId="7" fillId="8" borderId="17"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7" xfId="0" applyFont="1" applyFill="1" applyBorder="1" applyAlignment="1">
      <alignment horizontal="center" vertical="center" wrapText="1"/>
    </xf>
    <xf numFmtId="0" fontId="7" fillId="8" borderId="38"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7" fillId="8" borderId="40" xfId="0" applyFont="1" applyFill="1" applyBorder="1" applyAlignment="1">
      <alignment horizontal="center" vertical="center" wrapText="1"/>
    </xf>
    <xf numFmtId="0" fontId="7" fillId="8" borderId="41" xfId="0" applyFont="1" applyFill="1" applyBorder="1" applyAlignment="1">
      <alignment horizontal="center" vertical="center" wrapText="1"/>
    </xf>
    <xf numFmtId="0" fontId="7" fillId="8" borderId="42" xfId="0" applyFont="1" applyFill="1" applyBorder="1" applyAlignment="1">
      <alignment horizontal="center" vertical="center" wrapText="1"/>
    </xf>
    <xf numFmtId="0" fontId="12" fillId="8" borderId="15" xfId="0" applyFont="1" applyFill="1" applyBorder="1" applyAlignment="1">
      <alignment horizontal="justify" vertical="center" wrapText="1"/>
    </xf>
    <xf numFmtId="0" fontId="12" fillId="8" borderId="17" xfId="0" applyFont="1" applyFill="1" applyBorder="1" applyAlignment="1">
      <alignment horizontal="justify" vertical="center" wrapText="1"/>
    </xf>
    <xf numFmtId="0" fontId="12" fillId="8" borderId="21" xfId="0" applyFont="1" applyFill="1" applyBorder="1" applyAlignment="1">
      <alignment horizontal="justify" vertical="center" wrapText="1"/>
    </xf>
    <xf numFmtId="0" fontId="12" fillId="8" borderId="22" xfId="0" applyFont="1" applyFill="1" applyBorder="1" applyAlignment="1">
      <alignment horizontal="justify" vertical="center" wrapText="1"/>
    </xf>
    <xf numFmtId="0" fontId="7" fillId="8" borderId="25" xfId="0" applyFont="1" applyFill="1" applyBorder="1" applyAlignment="1">
      <alignment horizontal="justify" vertical="center" wrapText="1"/>
    </xf>
    <xf numFmtId="0" fontId="7" fillId="8" borderId="27" xfId="0" applyFont="1" applyFill="1" applyBorder="1" applyAlignment="1">
      <alignment horizontal="justify" vertical="center" wrapText="1"/>
    </xf>
    <xf numFmtId="0" fontId="7" fillId="8" borderId="16" xfId="0" applyFont="1" applyFill="1" applyBorder="1" applyAlignment="1">
      <alignment horizontal="center" vertical="center" wrapText="1"/>
    </xf>
    <xf numFmtId="0" fontId="7" fillId="8" borderId="26" xfId="0" applyFont="1" applyFill="1" applyBorder="1" applyAlignment="1">
      <alignment horizontal="center" vertical="center" wrapText="1"/>
    </xf>
    <xf numFmtId="0" fontId="7" fillId="8" borderId="1" xfId="0" applyFont="1" applyFill="1" applyBorder="1" applyAlignment="1">
      <alignment horizontal="justify" vertical="center" wrapText="1"/>
    </xf>
    <xf numFmtId="0" fontId="7" fillId="8" borderId="1" xfId="0" applyFont="1" applyFill="1" applyBorder="1" applyAlignment="1">
      <alignment horizontal="center" vertical="center" wrapText="1"/>
    </xf>
    <xf numFmtId="0" fontId="8" fillId="8" borderId="1" xfId="0" applyFont="1" applyFill="1" applyBorder="1" applyAlignment="1">
      <alignment horizontal="justify" vertical="center" wrapText="1"/>
    </xf>
    <xf numFmtId="0" fontId="12" fillId="8" borderId="1" xfId="0" applyFont="1" applyFill="1" applyBorder="1" applyAlignment="1">
      <alignment horizontal="justify" vertical="center" wrapText="1"/>
    </xf>
    <xf numFmtId="0" fontId="7" fillId="8" borderId="83" xfId="0" applyFont="1" applyFill="1" applyBorder="1" applyAlignment="1">
      <alignment horizontal="justify" vertical="center" wrapText="1"/>
    </xf>
    <xf numFmtId="0" fontId="7" fillId="8" borderId="82" xfId="0" applyFont="1" applyFill="1" applyBorder="1" applyAlignment="1">
      <alignment horizontal="justify" vertical="center" wrapText="1"/>
    </xf>
    <xf numFmtId="0" fontId="12" fillId="8" borderId="15" xfId="0" applyFont="1" applyFill="1" applyBorder="1" applyAlignment="1">
      <alignment horizontal="left" vertical="center" wrapText="1"/>
    </xf>
    <xf numFmtId="0" fontId="12" fillId="8" borderId="93" xfId="0" applyFont="1" applyFill="1" applyBorder="1" applyAlignment="1">
      <alignment horizontal="left" vertical="center" wrapText="1"/>
    </xf>
    <xf numFmtId="0" fontId="10" fillId="8" borderId="21" xfId="0" applyFont="1" applyFill="1" applyBorder="1" applyAlignment="1">
      <alignment horizontal="left" vertical="center" wrapText="1"/>
    </xf>
    <xf numFmtId="0" fontId="10" fillId="8" borderId="94" xfId="0" applyFont="1" applyFill="1" applyBorder="1" applyAlignment="1">
      <alignment horizontal="left" vertical="center" wrapText="1"/>
    </xf>
    <xf numFmtId="0" fontId="7" fillId="8" borderId="58" xfId="0" applyFont="1" applyFill="1" applyBorder="1" applyAlignment="1">
      <alignment horizontal="left" vertical="center" wrapText="1"/>
    </xf>
    <xf numFmtId="0" fontId="7" fillId="8" borderId="53" xfId="0" applyFont="1" applyFill="1" applyBorder="1" applyAlignment="1">
      <alignment horizontal="left" vertical="center" wrapText="1"/>
    </xf>
    <xf numFmtId="0" fontId="8" fillId="8" borderId="25" xfId="0" applyFont="1" applyFill="1" applyBorder="1" applyAlignment="1">
      <alignment horizontal="justify" vertical="center"/>
    </xf>
    <xf numFmtId="0" fontId="8" fillId="8" borderId="27" xfId="0" applyFont="1" applyFill="1" applyBorder="1" applyAlignment="1">
      <alignment horizontal="justify" vertical="center"/>
    </xf>
    <xf numFmtId="0" fontId="8" fillId="8" borderId="15" xfId="0" applyFont="1" applyFill="1" applyBorder="1" applyAlignment="1">
      <alignment horizontal="justify" vertical="center"/>
    </xf>
    <xf numFmtId="0" fontId="8" fillId="8" borderId="17" xfId="0" applyFont="1" applyFill="1" applyBorder="1" applyAlignment="1">
      <alignment horizontal="justify" vertical="center"/>
    </xf>
    <xf numFmtId="0" fontId="7" fillId="8" borderId="21" xfId="0" applyFont="1" applyFill="1" applyBorder="1" applyAlignment="1">
      <alignment horizontal="justify" vertical="center"/>
    </xf>
    <xf numFmtId="0" fontId="7" fillId="8" borderId="22" xfId="0" applyFont="1" applyFill="1" applyBorder="1" applyAlignment="1">
      <alignment horizontal="justify" vertical="center"/>
    </xf>
    <xf numFmtId="0" fontId="24" fillId="8" borderId="49" xfId="0" applyFont="1" applyFill="1" applyBorder="1" applyAlignment="1">
      <alignment horizontal="center" vertical="center"/>
    </xf>
    <xf numFmtId="0" fontId="24" fillId="8" borderId="64" xfId="0" applyFont="1" applyFill="1" applyBorder="1" applyAlignment="1">
      <alignment horizontal="center" vertical="center"/>
    </xf>
    <xf numFmtId="0" fontId="24" fillId="8" borderId="50" xfId="0" applyFont="1" applyFill="1" applyBorder="1" applyAlignment="1">
      <alignment horizontal="center" vertical="center"/>
    </xf>
    <xf numFmtId="0" fontId="24" fillId="8" borderId="15" xfId="0" applyFont="1" applyFill="1" applyBorder="1" applyAlignment="1">
      <alignment horizontal="center" vertical="center"/>
    </xf>
    <xf numFmtId="0" fontId="24" fillId="8" borderId="17" xfId="0" applyFont="1" applyFill="1" applyBorder="1" applyAlignment="1">
      <alignment horizontal="center" vertical="center"/>
    </xf>
    <xf numFmtId="0" fontId="24" fillId="8" borderId="25" xfId="0" applyFont="1" applyFill="1" applyBorder="1" applyAlignment="1">
      <alignment horizontal="center" vertical="center"/>
    </xf>
    <xf numFmtId="0" fontId="24" fillId="8" borderId="27" xfId="0" applyFont="1" applyFill="1" applyBorder="1" applyAlignment="1">
      <alignment horizontal="center" vertical="center"/>
    </xf>
    <xf numFmtId="0" fontId="24" fillId="8" borderId="38" xfId="0" applyFont="1" applyFill="1" applyBorder="1" applyAlignment="1">
      <alignment horizontal="justify" vertical="center"/>
    </xf>
    <xf numFmtId="0" fontId="24" fillId="8" borderId="99" xfId="0" applyFont="1" applyFill="1" applyBorder="1" applyAlignment="1">
      <alignment horizontal="justify" vertical="center"/>
    </xf>
    <xf numFmtId="0" fontId="24" fillId="8" borderId="15" xfId="0" applyFont="1" applyFill="1" applyBorder="1" applyAlignment="1">
      <alignment horizontal="justify" vertical="center"/>
    </xf>
    <xf numFmtId="0" fontId="24" fillId="8" borderId="17" xfId="0" applyFont="1" applyFill="1" applyBorder="1" applyAlignment="1">
      <alignment horizontal="justify" vertical="center"/>
    </xf>
    <xf numFmtId="0" fontId="24" fillId="8" borderId="21" xfId="0" applyFont="1" applyFill="1" applyBorder="1" applyAlignment="1">
      <alignment horizontal="justify" vertical="center"/>
    </xf>
    <xf numFmtId="0" fontId="24" fillId="8" borderId="22" xfId="0" applyFont="1" applyFill="1" applyBorder="1" applyAlignment="1">
      <alignment horizontal="justify" vertical="center"/>
    </xf>
    <xf numFmtId="0" fontId="24" fillId="8" borderId="25" xfId="0" applyFont="1" applyFill="1" applyBorder="1" applyAlignment="1">
      <alignment horizontal="justify" vertical="center"/>
    </xf>
    <xf numFmtId="0" fontId="24" fillId="8" borderId="27" xfId="0" applyFont="1" applyFill="1" applyBorder="1" applyAlignment="1">
      <alignment horizontal="justify" vertical="center"/>
    </xf>
    <xf numFmtId="0" fontId="24" fillId="8" borderId="40" xfId="0" applyFont="1" applyFill="1" applyBorder="1" applyAlignment="1">
      <alignment horizontal="center" vertical="center"/>
    </xf>
    <xf numFmtId="0" fontId="24" fillId="8" borderId="41" xfId="0" applyFont="1" applyFill="1" applyBorder="1" applyAlignment="1">
      <alignment horizontal="center" vertical="center"/>
    </xf>
    <xf numFmtId="0" fontId="24" fillId="8" borderId="98" xfId="0" applyFont="1" applyFill="1" applyBorder="1" applyAlignment="1">
      <alignment horizontal="center" vertical="center"/>
    </xf>
    <xf numFmtId="0" fontId="24" fillId="8" borderId="95" xfId="0" applyFont="1" applyFill="1" applyBorder="1" applyAlignment="1">
      <alignment horizontal="center" vertical="center"/>
    </xf>
    <xf numFmtId="0" fontId="24" fillId="8" borderId="16" xfId="0" applyFont="1" applyFill="1" applyBorder="1" applyAlignment="1">
      <alignment horizontal="center" vertical="center"/>
    </xf>
    <xf numFmtId="0" fontId="24" fillId="8" borderId="93"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46" xfId="0" applyFont="1" applyFill="1" applyBorder="1" applyAlignment="1">
      <alignment horizontal="center" vertical="center"/>
    </xf>
    <xf numFmtId="0" fontId="24" fillId="8" borderId="96" xfId="0" applyFont="1" applyFill="1" applyBorder="1" applyAlignment="1">
      <alignment horizontal="center" vertical="center"/>
    </xf>
    <xf numFmtId="0" fontId="24" fillId="8" borderId="97" xfId="0" applyFont="1" applyFill="1" applyBorder="1" applyAlignment="1">
      <alignment horizontal="center" vertical="center"/>
    </xf>
    <xf numFmtId="0" fontId="10" fillId="8" borderId="21" xfId="0" applyFont="1" applyFill="1" applyBorder="1" applyAlignment="1">
      <alignment horizontal="center" vertical="center" wrapText="1"/>
    </xf>
    <xf numFmtId="0" fontId="10" fillId="8" borderId="94" xfId="0" applyFont="1" applyFill="1" applyBorder="1" applyAlignment="1">
      <alignment horizontal="center" vertical="center" wrapText="1"/>
    </xf>
    <xf numFmtId="0" fontId="7" fillId="8" borderId="96" xfId="0" applyFont="1" applyFill="1" applyBorder="1" applyAlignment="1">
      <alignment horizontal="justify" vertical="center" wrapText="1"/>
    </xf>
    <xf numFmtId="0" fontId="7" fillId="8" borderId="16" xfId="0" applyFont="1" applyFill="1" applyBorder="1" applyAlignment="1">
      <alignment horizontal="justify" vertical="center" wrapText="1"/>
    </xf>
    <xf numFmtId="0" fontId="7" fillId="8" borderId="17" xfId="0" applyFont="1" applyFill="1" applyBorder="1" applyAlignment="1">
      <alignment horizontal="justify" vertical="center" wrapText="1"/>
    </xf>
    <xf numFmtId="0" fontId="7" fillId="8" borderId="59" xfId="0" applyFont="1" applyFill="1" applyBorder="1" applyAlignment="1">
      <alignment horizontal="justify" vertical="center" wrapText="1"/>
    </xf>
    <xf numFmtId="0" fontId="7" fillId="8" borderId="54" xfId="0" applyFont="1" applyFill="1" applyBorder="1" applyAlignment="1">
      <alignment horizontal="justify" vertical="center" wrapText="1"/>
    </xf>
    <xf numFmtId="0" fontId="7" fillId="0" borderId="21" xfId="0" applyFont="1" applyBorder="1" applyAlignment="1">
      <alignment horizontal="left" vertical="center"/>
    </xf>
    <xf numFmtId="0" fontId="12" fillId="8" borderId="15"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12" fillId="8" borderId="21"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12" fillId="8" borderId="40" xfId="0" applyFont="1" applyFill="1" applyBorder="1" applyAlignment="1">
      <alignment horizontal="center" vertical="center" wrapText="1"/>
    </xf>
    <xf numFmtId="0" fontId="12" fillId="8" borderId="42"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174" xfId="0" applyFont="1" applyFill="1" applyBorder="1" applyAlignment="1">
      <alignment horizontal="center" vertical="center" wrapText="1"/>
    </xf>
    <xf numFmtId="0" fontId="12" fillId="8" borderId="175" xfId="0" applyFont="1" applyFill="1" applyBorder="1" applyAlignment="1">
      <alignment horizontal="center" vertical="center" wrapText="1"/>
    </xf>
    <xf numFmtId="0" fontId="12" fillId="8" borderId="25" xfId="0" applyFont="1" applyFill="1" applyBorder="1" applyAlignment="1">
      <alignment horizontal="center" vertical="center" wrapText="1"/>
    </xf>
    <xf numFmtId="0" fontId="12" fillId="8" borderId="27" xfId="0" applyFont="1" applyFill="1" applyBorder="1" applyAlignment="1">
      <alignment horizontal="center" vertical="center" wrapText="1"/>
    </xf>
    <xf numFmtId="0" fontId="12" fillId="8" borderId="41" xfId="0" applyFont="1" applyFill="1" applyBorder="1" applyAlignment="1">
      <alignment horizontal="center" vertical="center" wrapText="1"/>
    </xf>
    <xf numFmtId="0" fontId="7" fillId="8" borderId="44" xfId="0" applyFont="1" applyFill="1" applyBorder="1" applyAlignment="1">
      <alignment horizontal="center" vertical="center" wrapText="1"/>
    </xf>
    <xf numFmtId="0" fontId="7" fillId="8" borderId="52" xfId="0" applyFont="1" applyFill="1" applyBorder="1" applyAlignment="1">
      <alignment horizontal="center" vertical="center" wrapText="1"/>
    </xf>
    <xf numFmtId="0" fontId="12" fillId="8" borderId="82" xfId="0" applyFont="1" applyFill="1" applyBorder="1" applyAlignment="1">
      <alignment horizontal="center" vertical="center" wrapText="1"/>
    </xf>
    <xf numFmtId="0" fontId="7" fillId="8" borderId="80" xfId="0" applyFont="1" applyFill="1" applyBorder="1" applyAlignment="1">
      <alignment horizontal="center" vertical="center" wrapText="1"/>
    </xf>
    <xf numFmtId="0" fontId="13" fillId="8" borderId="140" xfId="0" applyFont="1" applyFill="1" applyBorder="1" applyAlignment="1">
      <alignment horizontal="center" wrapText="1"/>
    </xf>
    <xf numFmtId="0" fontId="13" fillId="8" borderId="6" xfId="0" applyFont="1" applyFill="1" applyBorder="1" applyAlignment="1">
      <alignment horizontal="center" wrapText="1"/>
    </xf>
    <xf numFmtId="0" fontId="13" fillId="8" borderId="143" xfId="0" applyFont="1" applyFill="1" applyBorder="1" applyAlignment="1">
      <alignment horizontal="center" wrapText="1"/>
    </xf>
    <xf numFmtId="0" fontId="13" fillId="8" borderId="146" xfId="0" applyFont="1" applyFill="1" applyBorder="1" applyAlignment="1">
      <alignment horizontal="center" wrapText="1"/>
    </xf>
    <xf numFmtId="0" fontId="13" fillId="8" borderId="12" xfId="0" applyFont="1" applyFill="1" applyBorder="1" applyAlignment="1">
      <alignment horizontal="center" wrapText="1"/>
    </xf>
    <xf numFmtId="0" fontId="13" fillId="8" borderId="141" xfId="0" applyFont="1" applyFill="1" applyBorder="1" applyAlignment="1">
      <alignment horizontal="center" wrapText="1"/>
    </xf>
    <xf numFmtId="0" fontId="13" fillId="8" borderId="142" xfId="0" applyFont="1" applyFill="1" applyBorder="1" applyAlignment="1">
      <alignment horizontal="center" wrapText="1"/>
    </xf>
    <xf numFmtId="0" fontId="13" fillId="8" borderId="102" xfId="0" applyFont="1" applyFill="1" applyBorder="1" applyAlignment="1">
      <alignment horizontal="center" vertical="center" wrapText="1"/>
    </xf>
    <xf numFmtId="0" fontId="13" fillId="8" borderId="128" xfId="0" applyFont="1" applyFill="1" applyBorder="1" applyAlignment="1">
      <alignment horizontal="center" vertical="center" wrapText="1"/>
    </xf>
    <xf numFmtId="0" fontId="13" fillId="8" borderId="71" xfId="0" applyFont="1" applyFill="1" applyBorder="1" applyAlignment="1">
      <alignment horizontal="center" vertical="center" wrapText="1"/>
    </xf>
    <xf numFmtId="0" fontId="13" fillId="8" borderId="73" xfId="0" applyFont="1" applyFill="1" applyBorder="1" applyAlignment="1">
      <alignment horizontal="center" vertical="center" wrapText="1"/>
    </xf>
    <xf numFmtId="0" fontId="13" fillId="8" borderId="11" xfId="0" applyFont="1" applyFill="1" applyBorder="1" applyAlignment="1">
      <alignment horizontal="center" wrapText="1"/>
    </xf>
    <xf numFmtId="0" fontId="13" fillId="8" borderId="145" xfId="0" applyFont="1" applyFill="1" applyBorder="1" applyAlignment="1">
      <alignment horizontal="center" wrapText="1"/>
    </xf>
    <xf numFmtId="0" fontId="13" fillId="8" borderId="13" xfId="0" applyFont="1" applyFill="1" applyBorder="1" applyAlignment="1">
      <alignment horizontal="center" wrapText="1"/>
    </xf>
    <xf numFmtId="0" fontId="13" fillId="8" borderId="9" xfId="0" applyFont="1" applyFill="1" applyBorder="1" applyAlignment="1">
      <alignment horizontal="center" wrapText="1"/>
    </xf>
    <xf numFmtId="0" fontId="13" fillId="8" borderId="128" xfId="0" applyFont="1" applyFill="1" applyBorder="1" applyAlignment="1">
      <alignment horizontal="center" wrapText="1"/>
    </xf>
    <xf numFmtId="0" fontId="13" fillId="8" borderId="129" xfId="0" applyFont="1" applyFill="1" applyBorder="1" applyAlignment="1">
      <alignment horizontal="center" wrapText="1"/>
    </xf>
    <xf numFmtId="0" fontId="13" fillId="8" borderId="130" xfId="0" applyFont="1" applyFill="1" applyBorder="1" applyAlignment="1">
      <alignment horizontal="center" wrapText="1"/>
    </xf>
    <xf numFmtId="0" fontId="13" fillId="8" borderId="150" xfId="0" applyFont="1" applyFill="1" applyBorder="1" applyAlignment="1">
      <alignment horizontal="center" wrapText="1"/>
    </xf>
    <xf numFmtId="0" fontId="7" fillId="8" borderId="40" xfId="0" applyFont="1" applyFill="1" applyBorder="1" applyAlignment="1">
      <alignment horizontal="justify" vertical="center" wrapText="1"/>
    </xf>
    <xf numFmtId="0" fontId="7" fillId="8" borderId="42" xfId="0" applyFont="1" applyFill="1" applyBorder="1" applyAlignment="1">
      <alignment horizontal="justify" vertical="center" wrapText="1"/>
    </xf>
    <xf numFmtId="0" fontId="7" fillId="8" borderId="38" xfId="0" applyFont="1" applyFill="1" applyBorder="1" applyAlignment="1">
      <alignment horizontal="center" vertical="center"/>
    </xf>
    <xf numFmtId="0" fontId="7" fillId="8" borderId="43" xfId="0" applyFont="1" applyFill="1" applyBorder="1" applyAlignment="1">
      <alignment horizontal="center" vertical="center"/>
    </xf>
    <xf numFmtId="0" fontId="7" fillId="8" borderId="79" xfId="0" applyFont="1" applyFill="1" applyBorder="1" applyAlignment="1">
      <alignment horizontal="center" vertical="center" wrapText="1"/>
    </xf>
    <xf numFmtId="0" fontId="7" fillId="8" borderId="100" xfId="0" applyFont="1" applyFill="1" applyBorder="1" applyAlignment="1">
      <alignment horizontal="center" vertical="center" wrapText="1"/>
    </xf>
    <xf numFmtId="0" fontId="14" fillId="0" borderId="30" xfId="13" applyFont="1" applyBorder="1" applyAlignment="1">
      <alignment horizontal="left" vertical="center" wrapText="1"/>
    </xf>
    <xf numFmtId="49" fontId="13" fillId="6" borderId="23" xfId="12" applyNumberFormat="1" applyFont="1" applyFill="1" applyBorder="1" applyAlignment="1">
      <alignment horizontal="center" vertical="center" wrapText="1"/>
    </xf>
    <xf numFmtId="49" fontId="13" fillId="6" borderId="24" xfId="12" applyNumberFormat="1" applyFont="1" applyFill="1" applyBorder="1" applyAlignment="1">
      <alignment horizontal="center" vertical="center" wrapText="1"/>
    </xf>
    <xf numFmtId="0" fontId="12" fillId="0" borderId="0" xfId="0" applyFont="1" applyAlignment="1">
      <alignment horizontal="left" vertical="center" wrapText="1"/>
    </xf>
    <xf numFmtId="0" fontId="12" fillId="0" borderId="22" xfId="0" applyFont="1" applyBorder="1" applyAlignment="1">
      <alignment horizontal="left" vertical="center" wrapText="1"/>
    </xf>
    <xf numFmtId="0" fontId="20" fillId="6" borderId="15" xfId="12" applyFont="1" applyFill="1" applyBorder="1" applyAlignment="1">
      <alignment horizontal="left" vertical="top" wrapText="1"/>
    </xf>
    <xf numFmtId="0" fontId="20" fillId="6" borderId="16" xfId="12" applyFont="1" applyFill="1" applyBorder="1" applyAlignment="1">
      <alignment horizontal="left" vertical="top" wrapText="1"/>
    </xf>
    <xf numFmtId="0" fontId="20" fillId="6" borderId="17" xfId="12" applyFont="1" applyFill="1" applyBorder="1" applyAlignment="1">
      <alignment horizontal="left" vertical="top" wrapText="1"/>
    </xf>
    <xf numFmtId="0" fontId="20" fillId="6" borderId="21" xfId="12" applyFont="1" applyFill="1" applyBorder="1" applyAlignment="1">
      <alignment horizontal="left" vertical="top" wrapText="1"/>
    </xf>
    <xf numFmtId="0" fontId="20" fillId="6" borderId="0" xfId="12" applyFont="1" applyFill="1" applyBorder="1" applyAlignment="1">
      <alignment horizontal="left" vertical="top" wrapText="1"/>
    </xf>
    <xf numFmtId="0" fontId="20" fillId="6" borderId="22" xfId="12" applyFont="1" applyFill="1" applyBorder="1" applyAlignment="1">
      <alignment horizontal="left" vertical="top" wrapText="1"/>
    </xf>
    <xf numFmtId="0" fontId="20" fillId="6" borderId="25" xfId="12" applyFont="1" applyFill="1" applyBorder="1" applyAlignment="1">
      <alignment horizontal="left" vertical="top" wrapText="1"/>
    </xf>
    <xf numFmtId="0" fontId="20" fillId="6" borderId="26" xfId="12" applyFont="1" applyFill="1" applyBorder="1" applyAlignment="1">
      <alignment horizontal="left" vertical="top" wrapText="1"/>
    </xf>
    <xf numFmtId="0" fontId="20" fillId="6" borderId="27" xfId="12" applyFont="1" applyFill="1" applyBorder="1" applyAlignment="1">
      <alignment horizontal="left" vertical="top" wrapText="1"/>
    </xf>
    <xf numFmtId="49" fontId="13" fillId="6" borderId="18" xfId="12" applyNumberFormat="1" applyFont="1" applyFill="1" applyBorder="1" applyAlignment="1">
      <alignment horizontal="center" vertical="center" wrapText="1"/>
    </xf>
    <xf numFmtId="49" fontId="13" fillId="6" borderId="16" xfId="12" applyNumberFormat="1" applyFont="1" applyFill="1" applyBorder="1" applyAlignment="1">
      <alignment horizontal="center" vertical="center" wrapText="1"/>
    </xf>
    <xf numFmtId="49" fontId="13" fillId="6" borderId="19" xfId="12" applyNumberFormat="1" applyFont="1" applyFill="1" applyBorder="1" applyAlignment="1">
      <alignment horizontal="center" vertical="center" wrapText="1"/>
    </xf>
    <xf numFmtId="0" fontId="14" fillId="6" borderId="12" xfId="12" applyFont="1" applyFill="1" applyBorder="1" applyAlignment="1">
      <alignment horizontal="center" vertical="top" wrapText="1"/>
    </xf>
    <xf numFmtId="49" fontId="13" fillId="6" borderId="3" xfId="12" applyNumberFormat="1" applyFont="1" applyFill="1" applyBorder="1" applyAlignment="1">
      <alignment horizontal="center" vertical="center" wrapText="1"/>
    </xf>
    <xf numFmtId="49" fontId="13" fillId="6" borderId="10" xfId="12" applyNumberFormat="1" applyFont="1" applyFill="1" applyBorder="1" applyAlignment="1">
      <alignment horizontal="center" vertical="center" wrapText="1"/>
    </xf>
    <xf numFmtId="49" fontId="13" fillId="6" borderId="4" xfId="12" applyNumberFormat="1" applyFont="1" applyFill="1" applyBorder="1" applyAlignment="1">
      <alignment horizontal="center" vertical="center" wrapText="1"/>
    </xf>
    <xf numFmtId="0" fontId="13" fillId="8" borderId="15" xfId="0" applyFont="1" applyFill="1" applyBorder="1" applyAlignment="1">
      <alignment horizontal="left" wrapText="1"/>
    </xf>
    <xf numFmtId="0" fontId="13" fillId="8" borderId="17" xfId="0" applyFont="1" applyFill="1" applyBorder="1" applyAlignment="1">
      <alignment horizontal="left"/>
    </xf>
    <xf numFmtId="0" fontId="13" fillId="8" borderId="21" xfId="0" applyFont="1" applyFill="1" applyBorder="1" applyAlignment="1">
      <alignment horizontal="left"/>
    </xf>
    <xf numFmtId="0" fontId="13" fillId="8" borderId="22" xfId="0" applyFont="1" applyFill="1" applyBorder="1" applyAlignment="1">
      <alignment horizontal="left"/>
    </xf>
    <xf numFmtId="0" fontId="13" fillId="8" borderId="25" xfId="0" applyFont="1" applyFill="1" applyBorder="1" applyAlignment="1">
      <alignment horizontal="left"/>
    </xf>
    <xf numFmtId="0" fontId="13" fillId="8" borderId="27" xfId="0" applyFont="1" applyFill="1" applyBorder="1" applyAlignment="1">
      <alignment horizontal="left"/>
    </xf>
    <xf numFmtId="0" fontId="7" fillId="8" borderId="39" xfId="0" applyFont="1" applyFill="1" applyBorder="1" applyAlignment="1">
      <alignment horizontal="center" vertical="center" wrapText="1"/>
    </xf>
    <xf numFmtId="0" fontId="13" fillId="8" borderId="15" xfId="0" applyFont="1" applyFill="1" applyBorder="1" applyAlignment="1">
      <alignment horizontal="center" vertical="center"/>
    </xf>
    <xf numFmtId="0" fontId="13" fillId="8" borderId="16" xfId="0" applyFont="1" applyFill="1" applyBorder="1" applyAlignment="1">
      <alignment horizontal="center" vertical="center"/>
    </xf>
    <xf numFmtId="0" fontId="13" fillId="8" borderId="17" xfId="0" applyFont="1" applyFill="1" applyBorder="1" applyAlignment="1">
      <alignment horizontal="center" vertical="center"/>
    </xf>
    <xf numFmtId="0" fontId="13" fillId="8" borderId="39" xfId="0" applyFont="1" applyFill="1" applyBorder="1" applyAlignment="1">
      <alignment horizontal="center" vertical="center"/>
    </xf>
    <xf numFmtId="0" fontId="13" fillId="8" borderId="43" xfId="0" applyFont="1" applyFill="1" applyBorder="1" applyAlignment="1">
      <alignment horizontal="center" vertical="center"/>
    </xf>
    <xf numFmtId="0" fontId="13" fillId="8" borderId="40" xfId="0" applyFont="1" applyFill="1" applyBorder="1" applyAlignment="1">
      <alignment horizontal="center" vertical="center"/>
    </xf>
    <xf numFmtId="0" fontId="13" fillId="8" borderId="41" xfId="0" applyFont="1" applyFill="1" applyBorder="1" applyAlignment="1">
      <alignment horizontal="center" vertical="center"/>
    </xf>
    <xf numFmtId="0" fontId="13" fillId="8" borderId="42" xfId="0" applyFont="1" applyFill="1" applyBorder="1" applyAlignment="1">
      <alignment horizontal="center" vertical="center"/>
    </xf>
    <xf numFmtId="0" fontId="13" fillId="8" borderId="38" xfId="0" applyFont="1" applyFill="1" applyBorder="1" applyAlignment="1">
      <alignment horizontal="center" vertical="center"/>
    </xf>
    <xf numFmtId="0" fontId="13" fillId="6" borderId="38"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15" xfId="0" applyFont="1" applyFill="1" applyBorder="1" applyAlignment="1">
      <alignment horizontal="left" wrapText="1"/>
    </xf>
    <xf numFmtId="0" fontId="13" fillId="6" borderId="17" xfId="0" applyFont="1" applyFill="1" applyBorder="1" applyAlignment="1">
      <alignment horizontal="left" wrapText="1"/>
    </xf>
    <xf numFmtId="0" fontId="13" fillId="6" borderId="21" xfId="0" applyFont="1" applyFill="1" applyBorder="1" applyAlignment="1">
      <alignment horizontal="left" wrapText="1"/>
    </xf>
    <xf numFmtId="0" fontId="13" fillId="6" borderId="22" xfId="0" applyFont="1" applyFill="1" applyBorder="1" applyAlignment="1">
      <alignment horizontal="left" wrapText="1"/>
    </xf>
    <xf numFmtId="0" fontId="13" fillId="6" borderId="25" xfId="0" applyFont="1" applyFill="1" applyBorder="1" applyAlignment="1">
      <alignment horizontal="left" wrapText="1"/>
    </xf>
    <xf numFmtId="0" fontId="13" fillId="6" borderId="27" xfId="0" applyFont="1" applyFill="1" applyBorder="1" applyAlignment="1">
      <alignment horizontal="left" wrapText="1"/>
    </xf>
    <xf numFmtId="0" fontId="13" fillId="6" borderId="15"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39" xfId="0" applyFont="1" applyFill="1" applyBorder="1" applyAlignment="1">
      <alignment horizontal="center" vertical="center" wrapText="1"/>
    </xf>
    <xf numFmtId="0" fontId="7" fillId="8" borderId="74" xfId="0" applyFont="1" applyFill="1" applyBorder="1" applyAlignment="1">
      <alignment horizontal="center" wrapText="1"/>
    </xf>
    <xf numFmtId="0" fontId="7" fillId="8" borderId="75" xfId="0" applyFont="1" applyFill="1" applyBorder="1" applyAlignment="1">
      <alignment horizontal="center" wrapText="1"/>
    </xf>
    <xf numFmtId="0" fontId="7" fillId="8" borderId="121" xfId="0" applyFont="1" applyFill="1" applyBorder="1" applyAlignment="1">
      <alignment horizontal="center" wrapText="1"/>
    </xf>
    <xf numFmtId="0" fontId="7" fillId="8" borderId="79" xfId="0" applyFont="1" applyFill="1" applyBorder="1" applyAlignment="1">
      <alignment wrapText="1"/>
    </xf>
    <xf numFmtId="0" fontId="7" fillId="8" borderId="117" xfId="0" applyFont="1" applyFill="1" applyBorder="1" applyAlignment="1">
      <alignment wrapText="1"/>
    </xf>
    <xf numFmtId="0" fontId="7" fillId="8" borderId="100" xfId="0" applyFont="1" applyFill="1" applyBorder="1" applyAlignment="1">
      <alignment wrapText="1"/>
    </xf>
    <xf numFmtId="0" fontId="7" fillId="8" borderId="0" xfId="0" applyFont="1" applyFill="1" applyAlignment="1">
      <alignment wrapText="1"/>
    </xf>
    <xf numFmtId="0" fontId="7" fillId="8" borderId="110" xfId="0" applyFont="1" applyFill="1" applyBorder="1" applyAlignment="1">
      <alignment wrapText="1"/>
    </xf>
    <xf numFmtId="0" fontId="7" fillId="8" borderId="14" xfId="0" applyFont="1" applyFill="1" applyBorder="1" applyAlignment="1">
      <alignment wrapText="1"/>
    </xf>
    <xf numFmtId="0" fontId="7" fillId="8" borderId="115" xfId="0" applyFont="1" applyFill="1" applyBorder="1" applyAlignment="1">
      <alignment horizontal="center" wrapText="1"/>
    </xf>
    <xf numFmtId="0" fontId="7" fillId="8" borderId="109" xfId="0" applyFont="1" applyFill="1" applyBorder="1" applyAlignment="1">
      <alignment horizontal="center" wrapText="1"/>
    </xf>
    <xf numFmtId="0" fontId="7" fillId="8" borderId="118" xfId="0" applyFont="1" applyFill="1" applyBorder="1" applyAlignment="1">
      <alignment horizontal="center" wrapText="1"/>
    </xf>
    <xf numFmtId="0" fontId="7" fillId="8" borderId="119" xfId="0" applyFont="1" applyFill="1" applyBorder="1" applyAlignment="1">
      <alignment horizontal="center" wrapText="1"/>
    </xf>
    <xf numFmtId="0" fontId="7" fillId="8" borderId="120" xfId="0" applyFont="1" applyFill="1" applyBorder="1" applyAlignment="1">
      <alignment horizontal="center" wrapText="1"/>
    </xf>
    <xf numFmtId="0" fontId="7" fillId="8" borderId="116" xfId="0" applyFont="1" applyFill="1" applyBorder="1" applyAlignment="1">
      <alignment horizontal="center" wrapText="1"/>
    </xf>
    <xf numFmtId="0" fontId="7" fillId="8" borderId="106" xfId="0" applyFont="1" applyFill="1" applyBorder="1" applyAlignment="1">
      <alignment horizontal="center" wrapText="1"/>
    </xf>
    <xf numFmtId="0" fontId="7" fillId="8" borderId="2" xfId="0" applyFont="1" applyFill="1" applyBorder="1" applyAlignment="1">
      <alignment horizontal="center" wrapText="1"/>
    </xf>
    <xf numFmtId="0" fontId="7" fillId="8" borderId="3" xfId="0" applyFont="1" applyFill="1" applyBorder="1" applyAlignment="1">
      <alignment horizontal="center" wrapText="1"/>
    </xf>
    <xf numFmtId="0" fontId="7" fillId="8" borderId="8" xfId="0" applyFont="1" applyFill="1" applyBorder="1" applyAlignment="1">
      <alignment horizontal="center" wrapText="1"/>
    </xf>
    <xf numFmtId="0" fontId="7" fillId="8" borderId="122" xfId="0" applyFont="1" applyFill="1" applyBorder="1" applyAlignment="1">
      <alignment horizontal="center" wrapText="1"/>
    </xf>
    <xf numFmtId="0" fontId="7" fillId="8" borderId="126" xfId="0" applyFont="1" applyFill="1" applyBorder="1" applyAlignment="1">
      <alignment horizontal="center" wrapText="1"/>
    </xf>
    <xf numFmtId="0" fontId="7" fillId="8" borderId="7" xfId="0" applyFont="1" applyFill="1" applyBorder="1" applyAlignment="1">
      <alignment horizontal="center" wrapText="1"/>
    </xf>
    <xf numFmtId="0" fontId="7" fillId="8" borderId="11" xfId="0" applyFont="1" applyFill="1" applyBorder="1" applyAlignment="1">
      <alignment horizontal="center" wrapText="1"/>
    </xf>
    <xf numFmtId="0" fontId="7" fillId="0" borderId="3" xfId="0" applyFont="1" applyBorder="1" applyAlignment="1"/>
    <xf numFmtId="0" fontId="7" fillId="0" borderId="65" xfId="0" applyFont="1" applyBorder="1" applyAlignment="1"/>
    <xf numFmtId="0" fontId="7" fillId="0" borderId="6" xfId="0" applyFont="1" applyBorder="1" applyAlignment="1"/>
    <xf numFmtId="0" fontId="7" fillId="0" borderId="129" xfId="0" applyFont="1" applyBorder="1" applyAlignment="1"/>
    <xf numFmtId="0" fontId="7" fillId="0" borderId="135" xfId="0" applyFont="1" applyBorder="1" applyAlignment="1"/>
    <xf numFmtId="0" fontId="7" fillId="0" borderId="73" xfId="0" applyFont="1" applyBorder="1" applyAlignment="1"/>
    <xf numFmtId="0" fontId="7" fillId="8" borderId="103" xfId="0" applyFont="1" applyFill="1" applyBorder="1" applyAlignment="1">
      <alignment horizontal="center" wrapText="1"/>
    </xf>
    <xf numFmtId="0" fontId="7" fillId="8" borderId="104" xfId="0" applyFont="1" applyFill="1" applyBorder="1" applyAlignment="1">
      <alignment horizontal="center" wrapText="1"/>
    </xf>
    <xf numFmtId="0" fontId="7" fillId="8" borderId="105" xfId="0" applyFont="1" applyFill="1" applyBorder="1" applyAlignment="1">
      <alignment horizontal="center" wrapText="1"/>
    </xf>
    <xf numFmtId="0" fontId="7" fillId="8" borderId="79" xfId="0" applyFont="1" applyFill="1" applyBorder="1" applyAlignment="1">
      <alignment horizontal="center" wrapText="1"/>
    </xf>
    <xf numFmtId="0" fontId="7" fillId="8" borderId="80" xfId="0" applyFont="1" applyFill="1" applyBorder="1" applyAlignment="1">
      <alignment horizontal="center" wrapText="1"/>
    </xf>
    <xf numFmtId="0" fontId="7" fillId="8" borderId="100" xfId="0" applyFont="1" applyFill="1" applyBorder="1" applyAlignment="1">
      <alignment horizontal="center" wrapText="1"/>
    </xf>
    <xf numFmtId="0" fontId="7" fillId="8" borderId="94" xfId="0" applyFont="1" applyFill="1" applyBorder="1" applyAlignment="1">
      <alignment horizontal="center" wrapText="1"/>
    </xf>
    <xf numFmtId="0" fontId="7" fillId="8" borderId="81" xfId="0" applyFont="1" applyFill="1" applyBorder="1" applyAlignment="1">
      <alignment horizontal="center" wrapText="1"/>
    </xf>
    <xf numFmtId="0" fontId="7" fillId="8" borderId="53" xfId="0" applyFont="1" applyFill="1" applyBorder="1" applyAlignment="1">
      <alignment horizontal="center" wrapText="1"/>
    </xf>
    <xf numFmtId="0" fontId="7" fillId="8" borderId="84" xfId="0" applyFont="1" applyFill="1" applyBorder="1" applyAlignment="1">
      <alignment horizontal="center" wrapText="1"/>
    </xf>
    <xf numFmtId="0" fontId="7" fillId="8" borderId="85" xfId="0" applyFont="1" applyFill="1" applyBorder="1" applyAlignment="1">
      <alignment horizontal="center" wrapText="1"/>
    </xf>
    <xf numFmtId="0" fontId="7" fillId="8" borderId="62" xfId="0" applyFont="1" applyFill="1" applyBorder="1" applyAlignment="1">
      <alignment horizontal="center" wrapText="1"/>
    </xf>
    <xf numFmtId="0" fontId="7" fillId="8" borderId="83" xfId="0" applyFont="1" applyFill="1" applyBorder="1" applyAlignment="1">
      <alignment horizontal="center" wrapText="1"/>
    </xf>
    <xf numFmtId="0" fontId="7" fillId="8" borderId="82" xfId="0" applyFont="1" applyFill="1" applyBorder="1" applyAlignment="1">
      <alignment horizontal="center" wrapText="1"/>
    </xf>
    <xf numFmtId="0" fontId="12" fillId="11" borderId="1" xfId="0" applyFont="1" applyFill="1" applyBorder="1" applyAlignment="1">
      <alignment horizontal="center" vertical="center" wrapText="1"/>
    </xf>
    <xf numFmtId="0" fontId="7" fillId="4" borderId="1" xfId="0" applyFont="1" applyFill="1" applyBorder="1" applyAlignment="1">
      <alignment horizontal="left" vertical="center"/>
    </xf>
    <xf numFmtId="0" fontId="7" fillId="4" borderId="7" xfId="0" applyFont="1" applyFill="1" applyBorder="1" applyAlignment="1">
      <alignment horizontal="left" vertical="center"/>
    </xf>
    <xf numFmtId="0" fontId="7" fillId="4" borderId="12" xfId="0" applyFont="1" applyFill="1" applyBorder="1" applyAlignment="1">
      <alignment horizontal="left" vertical="center"/>
    </xf>
    <xf numFmtId="0" fontId="12" fillId="4" borderId="1" xfId="0" applyFont="1" applyFill="1" applyBorder="1" applyAlignment="1">
      <alignment horizontal="left" vertical="center"/>
    </xf>
    <xf numFmtId="0" fontId="12" fillId="4" borderId="12" xfId="0" applyFont="1" applyFill="1" applyBorder="1" applyAlignment="1">
      <alignment horizontal="left" vertical="center"/>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8" xfId="0" applyFont="1" applyFill="1" applyBorder="1" applyAlignment="1">
      <alignment horizontal="center" vertical="center"/>
    </xf>
    <xf numFmtId="0" fontId="8" fillId="11" borderId="9" xfId="0" applyFont="1" applyFill="1" applyBorder="1" applyAlignment="1">
      <alignment horizontal="center" vertical="center"/>
    </xf>
    <xf numFmtId="0" fontId="12" fillId="4" borderId="1"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7" fillId="2" borderId="2" xfId="0" applyFont="1" applyFill="1" applyBorder="1" applyAlignment="1">
      <alignment horizontal="center" vertical="center"/>
    </xf>
    <xf numFmtId="0" fontId="7" fillId="2" borderId="106" xfId="0" applyFont="1" applyFill="1" applyBorder="1" applyAlignment="1">
      <alignment horizontal="center" vertical="center"/>
    </xf>
    <xf numFmtId="0" fontId="7" fillId="2"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3" borderId="1" xfId="0" applyFont="1" applyFill="1" applyBorder="1" applyAlignment="1">
      <alignment vertical="center"/>
    </xf>
    <xf numFmtId="0" fontId="7" fillId="3" borderId="7" xfId="0" applyFont="1" applyFill="1" applyBorder="1" applyAlignment="1">
      <alignment vertical="center"/>
    </xf>
    <xf numFmtId="0" fontId="7" fillId="3" borderId="12" xfId="0" applyFont="1" applyFill="1" applyBorder="1" applyAlignment="1">
      <alignment vertical="center"/>
    </xf>
    <xf numFmtId="0" fontId="12" fillId="2" borderId="1" xfId="0" applyFont="1" applyFill="1" applyBorder="1" applyAlignment="1">
      <alignment horizontal="center" vertical="center"/>
    </xf>
    <xf numFmtId="0" fontId="24" fillId="8" borderId="38" xfId="0" applyFont="1" applyFill="1" applyBorder="1" applyAlignment="1">
      <alignment horizontal="center" vertical="center"/>
    </xf>
    <xf numFmtId="0" fontId="24" fillId="8" borderId="39" xfId="0" applyFont="1" applyFill="1" applyBorder="1" applyAlignment="1">
      <alignment horizontal="center" vertical="center"/>
    </xf>
    <xf numFmtId="0" fontId="24" fillId="8" borderId="43" xfId="0" applyFont="1" applyFill="1" applyBorder="1" applyAlignment="1">
      <alignment horizontal="center" vertical="center"/>
    </xf>
    <xf numFmtId="0" fontId="24" fillId="8" borderId="38" xfId="0" applyFont="1" applyFill="1" applyBorder="1" applyAlignment="1">
      <alignment horizontal="center" vertical="center" wrapText="1"/>
    </xf>
    <xf numFmtId="0" fontId="24" fillId="8" borderId="39" xfId="0" applyFont="1" applyFill="1" applyBorder="1" applyAlignment="1">
      <alignment horizontal="center" vertical="center" wrapText="1"/>
    </xf>
    <xf numFmtId="0" fontId="24" fillId="8" borderId="43" xfId="0" applyFont="1" applyFill="1" applyBorder="1" applyAlignment="1">
      <alignment horizontal="center" vertical="center" wrapText="1"/>
    </xf>
    <xf numFmtId="0" fontId="23" fillId="0" borderId="0" xfId="0" applyFont="1" applyBorder="1" applyAlignment="1">
      <alignment horizontal="justify" vertical="center" wrapText="1"/>
    </xf>
    <xf numFmtId="0" fontId="26" fillId="0" borderId="38" xfId="0" applyFont="1" applyBorder="1" applyAlignment="1">
      <alignment horizontal="right" vertical="center" indent="1"/>
    </xf>
    <xf numFmtId="0" fontId="26" fillId="0" borderId="43" xfId="0" applyFont="1" applyBorder="1" applyAlignment="1">
      <alignment horizontal="right" vertical="center" indent="1"/>
    </xf>
    <xf numFmtId="3" fontId="26" fillId="0" borderId="40" xfId="0" applyNumberFormat="1" applyFont="1" applyBorder="1" applyAlignment="1">
      <alignment horizontal="right" vertical="center"/>
    </xf>
    <xf numFmtId="0" fontId="26" fillId="0" borderId="41" xfId="0" applyFont="1" applyBorder="1" applyAlignment="1">
      <alignment horizontal="right" vertical="center"/>
    </xf>
    <xf numFmtId="0" fontId="26" fillId="0" borderId="42" xfId="0" applyFont="1" applyBorder="1" applyAlignment="1">
      <alignment horizontal="right" vertical="center"/>
    </xf>
    <xf numFmtId="0" fontId="25" fillId="0" borderId="38" xfId="0" applyFont="1" applyBorder="1" applyAlignment="1">
      <alignment horizontal="center" vertical="center"/>
    </xf>
    <xf numFmtId="0" fontId="25" fillId="0" borderId="43" xfId="0" applyFont="1" applyBorder="1" applyAlignment="1">
      <alignment horizontal="center" vertical="center"/>
    </xf>
    <xf numFmtId="0" fontId="7" fillId="0" borderId="84" xfId="0" applyFont="1" applyBorder="1" applyAlignment="1">
      <alignment horizontal="justify" vertical="center" wrapText="1"/>
    </xf>
    <xf numFmtId="0" fontId="7" fillId="0" borderId="62" xfId="0" applyFont="1" applyBorder="1" applyAlignment="1">
      <alignment horizontal="justify" vertical="center" wrapText="1"/>
    </xf>
    <xf numFmtId="0" fontId="7" fillId="8" borderId="40" xfId="0" applyFont="1" applyFill="1" applyBorder="1" applyAlignment="1">
      <alignment horizontal="left" vertical="center" wrapText="1"/>
    </xf>
    <xf numFmtId="0" fontId="7" fillId="8" borderId="41" xfId="0" applyFont="1" applyFill="1" applyBorder="1" applyAlignment="1">
      <alignment horizontal="left" vertical="center" wrapText="1"/>
    </xf>
    <xf numFmtId="0" fontId="7" fillId="8" borderId="95" xfId="0" applyFont="1" applyFill="1" applyBorder="1" applyAlignment="1">
      <alignment horizontal="left" vertical="center" wrapText="1"/>
    </xf>
    <xf numFmtId="0" fontId="8" fillId="0" borderId="47" xfId="0" applyFont="1" applyBorder="1" applyAlignment="1">
      <alignment horizontal="justify" vertical="center" wrapText="1"/>
    </xf>
    <xf numFmtId="0" fontId="8" fillId="0" borderId="63" xfId="0" applyFont="1" applyBorder="1" applyAlignment="1">
      <alignment horizontal="justify" vertical="center" wrapText="1"/>
    </xf>
    <xf numFmtId="0" fontId="8" fillId="0" borderId="82" xfId="0" applyFont="1" applyBorder="1" applyAlignment="1">
      <alignment horizontal="justify" vertical="center" wrapText="1"/>
    </xf>
    <xf numFmtId="0" fontId="8" fillId="0" borderId="83" xfId="0" applyFont="1" applyBorder="1" applyAlignment="1">
      <alignment horizontal="justify" vertical="center" wrapText="1"/>
    </xf>
    <xf numFmtId="0" fontId="7" fillId="8" borderId="25" xfId="0" applyFont="1" applyFill="1" applyBorder="1" applyAlignment="1">
      <alignment horizontal="left" vertical="center" wrapText="1"/>
    </xf>
    <xf numFmtId="0" fontId="7" fillId="8" borderId="46" xfId="0" applyFont="1" applyFill="1" applyBorder="1" applyAlignment="1">
      <alignment horizontal="left" vertical="center" wrapText="1"/>
    </xf>
    <xf numFmtId="0" fontId="7" fillId="8" borderId="153" xfId="0" applyFont="1" applyFill="1" applyBorder="1" applyAlignment="1">
      <alignment horizontal="center" vertical="center" wrapText="1"/>
    </xf>
    <xf numFmtId="0" fontId="7" fillId="8" borderId="154" xfId="0" applyFont="1" applyFill="1" applyBorder="1" applyAlignment="1">
      <alignment horizontal="center" vertical="center" wrapText="1"/>
    </xf>
    <xf numFmtId="0" fontId="12" fillId="0" borderId="40" xfId="0" applyFont="1" applyBorder="1" applyAlignment="1">
      <alignment horizontal="center" vertical="center" wrapText="1"/>
    </xf>
    <xf numFmtId="0" fontId="12" fillId="0" borderId="42" xfId="0" applyFont="1" applyBorder="1" applyAlignment="1">
      <alignment horizontal="center" vertical="center" wrapText="1"/>
    </xf>
    <xf numFmtId="0" fontId="7" fillId="4" borderId="40" xfId="0" applyFont="1" applyFill="1" applyBorder="1" applyAlignment="1">
      <alignment horizontal="center" vertical="center" wrapText="1"/>
    </xf>
    <xf numFmtId="0" fontId="7" fillId="4" borderId="42" xfId="0" applyFont="1" applyFill="1" applyBorder="1" applyAlignment="1">
      <alignment horizontal="center" vertical="center" wrapText="1"/>
    </xf>
    <xf numFmtId="0" fontId="28" fillId="8" borderId="83" xfId="0" applyFont="1" applyFill="1" applyBorder="1" applyAlignment="1">
      <alignment horizontal="center" vertical="center" wrapText="1"/>
    </xf>
    <xf numFmtId="0" fontId="28" fillId="8" borderId="80" xfId="0" applyFont="1" applyFill="1" applyBorder="1" applyAlignment="1">
      <alignment horizontal="center" vertical="center" wrapText="1"/>
    </xf>
    <xf numFmtId="0" fontId="33" fillId="3" borderId="78" xfId="0" applyFont="1" applyFill="1" applyBorder="1" applyAlignment="1">
      <alignment horizontal="left" vertical="center" wrapText="1"/>
    </xf>
    <xf numFmtId="0" fontId="33" fillId="3" borderId="62" xfId="0" applyFont="1" applyFill="1" applyBorder="1" applyAlignment="1">
      <alignment horizontal="right" vertical="center" wrapText="1"/>
    </xf>
    <xf numFmtId="0" fontId="33" fillId="3" borderId="82" xfId="0" applyFont="1" applyFill="1" applyBorder="1" applyAlignment="1">
      <alignment horizontal="left" vertical="center" wrapText="1"/>
    </xf>
    <xf numFmtId="0" fontId="33" fillId="3" borderId="53" xfId="0" applyFont="1" applyFill="1" applyBorder="1" applyAlignment="1">
      <alignment horizontal="right" vertical="center" wrapText="1"/>
    </xf>
    <xf numFmtId="9" fontId="14" fillId="0" borderId="1" xfId="16" applyFont="1" applyBorder="1" applyAlignment="1">
      <alignment horizontal="right" wrapText="1"/>
    </xf>
  </cellXfs>
  <cellStyles count="18">
    <cellStyle name="=C:\WINNT35\SYSTEM32\COMMAND.COM" xfId="17" xr:uid="{33C09E41-EF4D-4221-800A-D4560AEA0113}"/>
    <cellStyle name="Comma" xfId="15" builtinId="3"/>
    <cellStyle name="Comma 2" xfId="3" xr:uid="{00000000-0005-0000-0000-000001000000}"/>
    <cellStyle name="Comma 9" xfId="6" xr:uid="{00000000-0005-0000-0000-000002000000}"/>
    <cellStyle name="Hyperlink" xfId="1" builtinId="8"/>
    <cellStyle name="Normal" xfId="0" builtinId="0"/>
    <cellStyle name="Normal 11" xfId="8" xr:uid="{00000000-0005-0000-0000-000005000000}"/>
    <cellStyle name="Normal 2" xfId="2" xr:uid="{00000000-0005-0000-0000-000006000000}"/>
    <cellStyle name="Normal 2 2" xfId="9" xr:uid="{00000000-0005-0000-0000-000007000000}"/>
    <cellStyle name="Normal 2 2 2" xfId="4" xr:uid="{00000000-0005-0000-0000-000008000000}"/>
    <cellStyle name="Normal 2 5 2 2" xfId="13" xr:uid="{00000000-0005-0000-0000-000009000000}"/>
    <cellStyle name="Normal 2_~0149226 2" xfId="14" xr:uid="{00000000-0005-0000-0000-00000A000000}"/>
    <cellStyle name="Normal 4" xfId="5" xr:uid="{00000000-0005-0000-0000-00000B000000}"/>
    <cellStyle name="Normal 6" xfId="11" xr:uid="{00000000-0005-0000-0000-00000C000000}"/>
    <cellStyle name="Normal 8" xfId="7" xr:uid="{00000000-0005-0000-0000-00000D000000}"/>
    <cellStyle name="Normal 9" xfId="12" xr:uid="{00000000-0005-0000-0000-00000E000000}"/>
    <cellStyle name="Percent" xfId="16" builtinId="5"/>
    <cellStyle name="Percent 2" xfId="10" xr:uid="{00000000-0005-0000-0000-00000F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1.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externalLink" Target="externalLinks/externalLink6.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externalLink" Target="externalLinks/externalLink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externalLink" Target="externalLinks/externalLink4.xml"/><Relationship Id="rId64" Type="http://schemas.openxmlformats.org/officeDocument/2006/relationships/externalLink" Target="externalLinks/externalLink12.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7.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externalLink" Target="externalLinks/externalLink2.xml"/><Relationship Id="rId62" Type="http://schemas.openxmlformats.org/officeDocument/2006/relationships/externalLink" Target="externalLinks/externalLink10.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5.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8.xml"/><Relationship Id="rId65"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filippo.ferraresi\Desktop\UBI%20Banca\IFRS%209\Gap%20Analysis\Cluster\2\20170303%20-%20IFRS9%20-%20FRR%20-%20GAP%20cluster%202%20-%20Attivit&#224;%20-%20portafogli%20al%20Am.Co%20(e%20provisioning).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26n07-cop\Financial_Audit_Comun\02%20ACCOUNTING\04%20Reporting\01%20FS\14%20CONSOLIDATION\2022\02%20Disclosure%20requierments%20CRR%20Dec%202022\wp\AE\Modelul%20EU%20AE1%20&#8211;%20Active%20grevate%20&#537;i%20active%20negrevate%20cu%20sarcini_Dec%2022.xlsx"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s026n07-cop\Financial_Audit_Comun\02%20ACCOUNTING\04%20Reporting\01%20FS\14%20CONSOLIDATION\2022\02%20Disclosure%20requierments%20CRR%20Dec%202022\wp\AE\Modelul%20EU%20AE2%20&#8211;%20Garan&#539;ii%20reale%20primite%20&#537;i%20titluri%20proprii%20de%20datorie%20emise_Dec%2022.xlsx?A3D0596A" TargetMode="External"/><Relationship Id="rId1" Type="http://schemas.openxmlformats.org/officeDocument/2006/relationships/externalLinkPath" Target="file:///\\A3D0596A\Modelul%20EU%20AE2%20&#8211;%20Garan&#539;ii%20reale%20primite%20&#537;i%20titluri%20proprii%20de%20datorie%20emise_Dec%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026n07-cop\Financial_Audit_Comun\02%20ACCOUNTING\04%20Reporting\01%20FS\14%20CONSOLIDATION\2022\02%20Disclosure%20requierments%20CRR%20Dec%202022\wp\AE\Modelul%20EU%20AE3%20&#8211;%20Surse%20de%20grevare%20cu%20sarcini_Dec%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026n07-cop\Financial_Audit_Comun\02%20ACCOUNTING\04%20Reporting\01%20FS\14%20CONSOLIDATION\2022\02%20Disclosure%20requierments%20CRR%20Dec%202022\wp\006%20EBA%20GL%202020%2007%20Annex%203%20-%20Covid-19%20disclosure_Dec%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rbinternational-my.sharepoint.com/RapBNR/solvabilitate%20comun/BASEL%20III/Pillar%203/2021/Q1/Site/UniCredit%20Bank_Pillar%20III%20tables_Q1%202021_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binternational-my.sharepoint.com/personal/gabriela_bucur_raiffeisen_ro/Documents/00_Transparenta/000_Raport%20decembrie%202022/Foi%20de%20lucru/Modelul%20EU%20PV1%20-%20Ajust&#259;rile%20prudente%20ale%20evalu&#259;rii%20(PVA)%20-%2031Dec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26n07-cop\Financial_Audit_Comun\02%20ACCOUNTING\04%20Reporting\01%20FS\14%20CONSOLIDATION\2022\02%20Disclosure%20requierments%20CRR%20Dec%202022\wp\08%20Modelul%20EU%20KM1%20&#8211;%20Model%20pentru%20indicatorii-cheie_Dec%2022.xlsx"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file:///\\s026n07-cop\Financial_Audit_Comun\02%20ACCOUNTING\04%20Reporting\01%20FS\14%20CONSOLIDATION\2022\02%20Disclosure%20requierments%20CRR%20Dec%202022\wp\CQ1%20Calitatea%20creditului%20expunerilor%20restructurate%20&#238;n%20urma%20dificult&#259;&#539;ilor%20financiare_Dec%2022.xlsx?C9B65347" TargetMode="External"/><Relationship Id="rId1" Type="http://schemas.openxmlformats.org/officeDocument/2006/relationships/externalLinkPath" Target="file:///\\C9B65347\CQ1%20Calitatea%20creditului%20expunerilor%20restructurate%20&#238;n%20urma%20dificult&#259;&#539;ilor%20financiare_Dec%202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26n07-cop\Financial_Audit_Comun\02%20ACCOUNTING\04%20Reporting\01%20FS\14%20CONSOLIDATION\2022\02%20Disclosure%20requierments%20CRR%20Dec%202022\wp\05%20CR1%20-%20Expuneri%20performante%20&#537;i%20neperformante_Dec%2022.xlsx"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s026n07-cop\Financial_Audit_Comun\02%20ACCOUNTING\04%20Reporting\01%20FS\14%20CONSOLIDATION\2022\02%20Disclosure%20requierments%20CRR%20Dec%202022\wp\CQ5%20-%20Calitatea%20creditului%20%20acordate%20societ&#259;&#539;ilor%20nefinanciare,%20pe%20ramuri%20de%20activitate_Dec%2022.xlsx?C9B65347" TargetMode="External"/><Relationship Id="rId1" Type="http://schemas.openxmlformats.org/officeDocument/2006/relationships/externalLinkPath" Target="file:///\\C9B65347\CQ5%20-%20Calitatea%20creditului%20%20acordate%20societ&#259;&#539;ilor%20nefinanciare,%20pe%20ramuri%20de%20activitate_Dec%20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026n07-cop\Financial_Audit_Comun\02%20ACCOUNTING\04%20Reporting\01%20FS\14%20CONSOLIDATION\2022\02%20Disclosure%20requierments%20CRR%20Dec%202022\wp\06%20Modelul%20EU%20CR1-A%20-%20Scaden&#539;a%20expunerilor.xlsx" TargetMode="External"/></Relationships>
</file>

<file path=xl/externalLinks/_rels/externalLink9.xml.rels><?xml version="1.0" encoding="UTF-8" standalone="yes"?>
<Relationships xmlns="http://schemas.openxmlformats.org/package/2006/relationships"><Relationship Id="rId2" Type="http://schemas.microsoft.com/office/2019/04/relationships/externalLinkLongPath" Target="file:///\\s026n07-cop\Financial_Audit_Comun\02%20ACCOUNTING\04%20Reporting\01%20FS\14%20CONSOLIDATION\2022\02%20Disclosure%20requierments%20CRR%20Dec%202022\wp\07%20Modelul%20EU%20CR2%20-%20Varia&#539;iile%20stocului%20de%20credite%20&#537;i%20avansuri%20neperformante_Dec%2022.xlsx?C9B65347" TargetMode="External"/><Relationship Id="rId1" Type="http://schemas.openxmlformats.org/officeDocument/2006/relationships/externalLinkPath" Target="file:///\\C9B65347\07%20Modelul%20EU%20CR2%20-%20Varia&#539;iile%20stocului%20de%20credite%20&#537;i%20avansuri%20neperformante_Dec%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rte B - 1.1"/>
      <sheetName val="Parte B - 4.1"/>
      <sheetName val="Parte B - 4.2"/>
      <sheetName val="Parte B - 4.3"/>
      <sheetName val="Parte B - 4.4"/>
      <sheetName val="Parte B - 4.5"/>
      <sheetName val="Parte B - 4.6"/>
      <sheetName val="Parte B - 7.3, 7.4"/>
      <sheetName val="Parte C - 8.1"/>
      <sheetName val=" Parte C - 8.3, 8.4"/>
      <sheetName val="Parte E - A.1.3"/>
      <sheetName val="F 04.04.1"/>
      <sheetName val="F 04.04.1 GAP"/>
      <sheetName val="F 07.01"/>
      <sheetName val="F 07.01 GAP"/>
      <sheetName val="F 16.02"/>
      <sheetName val="F 16.02 GAP"/>
      <sheetName val="F 41.01"/>
      <sheetName val="F 41.01 GA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
      <sheetName val="Sheet2"/>
    </sheetNames>
    <sheetDataSet>
      <sheetData sheetId="0">
        <row r="4">
          <cell r="C4">
            <v>189659</v>
          </cell>
          <cell r="D4">
            <v>184301</v>
          </cell>
          <cell r="E4">
            <v>0</v>
          </cell>
          <cell r="F4">
            <v>0</v>
          </cell>
          <cell r="G4">
            <v>62400099</v>
          </cell>
          <cell r="H4">
            <v>15843204</v>
          </cell>
          <cell r="I4">
            <v>0</v>
          </cell>
          <cell r="J4">
            <v>0</v>
          </cell>
        </row>
        <row r="5">
          <cell r="C5">
            <v>0</v>
          </cell>
          <cell r="D5">
            <v>0</v>
          </cell>
          <cell r="E5">
            <v>0</v>
          </cell>
          <cell r="F5">
            <v>0</v>
          </cell>
          <cell r="G5">
            <v>71488</v>
          </cell>
          <cell r="H5">
            <v>0</v>
          </cell>
          <cell r="I5">
            <v>71488</v>
          </cell>
          <cell r="J5">
            <v>0</v>
          </cell>
        </row>
        <row r="6">
          <cell r="C6">
            <v>184301</v>
          </cell>
          <cell r="D6">
            <v>184301</v>
          </cell>
          <cell r="E6">
            <v>181765</v>
          </cell>
          <cell r="F6">
            <v>181765</v>
          </cell>
          <cell r="G6">
            <v>12202285</v>
          </cell>
          <cell r="H6">
            <v>11250393</v>
          </cell>
          <cell r="I6">
            <v>11428398</v>
          </cell>
          <cell r="J6">
            <v>10483526</v>
          </cell>
        </row>
        <row r="7">
          <cell r="C7">
            <v>0</v>
          </cell>
          <cell r="D7">
            <v>0</v>
          </cell>
          <cell r="E7">
            <v>0</v>
          </cell>
          <cell r="F7">
            <v>0</v>
          </cell>
          <cell r="G7">
            <v>0</v>
          </cell>
          <cell r="H7">
            <v>0</v>
          </cell>
          <cell r="I7">
            <v>0</v>
          </cell>
          <cell r="J7">
            <v>0</v>
          </cell>
        </row>
        <row r="8">
          <cell r="C8">
            <v>0</v>
          </cell>
          <cell r="D8">
            <v>0</v>
          </cell>
          <cell r="E8">
            <v>0</v>
          </cell>
          <cell r="F8">
            <v>0</v>
          </cell>
          <cell r="G8">
            <v>0</v>
          </cell>
          <cell r="H8">
            <v>0</v>
          </cell>
          <cell r="I8">
            <v>0</v>
          </cell>
          <cell r="J8">
            <v>0</v>
          </cell>
        </row>
        <row r="9">
          <cell r="C9">
            <v>184301</v>
          </cell>
          <cell r="D9">
            <v>184301</v>
          </cell>
          <cell r="E9">
            <v>181765</v>
          </cell>
          <cell r="F9">
            <v>181765</v>
          </cell>
          <cell r="G9">
            <v>11696201</v>
          </cell>
          <cell r="H9">
            <v>11250393</v>
          </cell>
          <cell r="I9">
            <v>10929335</v>
          </cell>
          <cell r="J9">
            <v>10483526</v>
          </cell>
        </row>
        <row r="10">
          <cell r="C10">
            <v>0</v>
          </cell>
          <cell r="D10">
            <v>0</v>
          </cell>
          <cell r="E10">
            <v>0</v>
          </cell>
          <cell r="F10">
            <v>0</v>
          </cell>
          <cell r="G10">
            <v>506084</v>
          </cell>
          <cell r="H10">
            <v>0</v>
          </cell>
          <cell r="I10">
            <v>499064</v>
          </cell>
          <cell r="J10">
            <v>0</v>
          </cell>
        </row>
        <row r="11">
          <cell r="C11">
            <v>0</v>
          </cell>
          <cell r="D11">
            <v>0</v>
          </cell>
          <cell r="E11">
            <v>0</v>
          </cell>
          <cell r="F11">
            <v>0</v>
          </cell>
          <cell r="G11">
            <v>0</v>
          </cell>
          <cell r="H11">
            <v>0</v>
          </cell>
          <cell r="I11">
            <v>0</v>
          </cell>
          <cell r="J11">
            <v>0</v>
          </cell>
        </row>
        <row r="12">
          <cell r="C12">
            <v>3378</v>
          </cell>
          <cell r="D12">
            <v>0</v>
          </cell>
          <cell r="E12">
            <v>0</v>
          </cell>
          <cell r="F12">
            <v>0</v>
          </cell>
          <cell r="G12">
            <v>2839503</v>
          </cell>
          <cell r="H12">
            <v>1552212</v>
          </cell>
          <cell r="I12">
            <v>0</v>
          </cell>
          <cell r="J12">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elul EU AE2 – Garanții reale"/>
    </sheetNames>
    <sheetDataSet>
      <sheetData sheetId="0">
        <row r="5">
          <cell r="C5">
            <v>0</v>
          </cell>
          <cell r="D5">
            <v>0</v>
          </cell>
          <cell r="E5">
            <v>21944</v>
          </cell>
          <cell r="F5">
            <v>0</v>
          </cell>
        </row>
        <row r="6">
          <cell r="C6">
            <v>0</v>
          </cell>
          <cell r="D6">
            <v>0</v>
          </cell>
          <cell r="E6">
            <v>0</v>
          </cell>
          <cell r="F6">
            <v>0</v>
          </cell>
        </row>
        <row r="7">
          <cell r="C7">
            <v>0</v>
          </cell>
          <cell r="D7">
            <v>0</v>
          </cell>
          <cell r="E7">
            <v>0</v>
          </cell>
          <cell r="F7">
            <v>0</v>
          </cell>
        </row>
        <row r="8">
          <cell r="C8">
            <v>0</v>
          </cell>
          <cell r="D8">
            <v>0</v>
          </cell>
          <cell r="E8">
            <v>21944</v>
          </cell>
          <cell r="F8">
            <v>0</v>
          </cell>
        </row>
        <row r="9">
          <cell r="C9">
            <v>0</v>
          </cell>
          <cell r="D9">
            <v>0</v>
          </cell>
          <cell r="E9">
            <v>0</v>
          </cell>
          <cell r="F9">
            <v>0</v>
          </cell>
        </row>
        <row r="10">
          <cell r="C10">
            <v>0</v>
          </cell>
          <cell r="D10">
            <v>0</v>
          </cell>
          <cell r="E10">
            <v>0</v>
          </cell>
          <cell r="F10">
            <v>0</v>
          </cell>
        </row>
        <row r="11">
          <cell r="C11">
            <v>0</v>
          </cell>
          <cell r="D11">
            <v>0</v>
          </cell>
          <cell r="E11">
            <v>21944</v>
          </cell>
          <cell r="F11">
            <v>0</v>
          </cell>
        </row>
        <row r="12">
          <cell r="C12">
            <v>0</v>
          </cell>
          <cell r="D12">
            <v>0</v>
          </cell>
          <cell r="E12">
            <v>0</v>
          </cell>
          <cell r="F12">
            <v>0</v>
          </cell>
        </row>
        <row r="13">
          <cell r="C13">
            <v>0</v>
          </cell>
          <cell r="D13">
            <v>0</v>
          </cell>
          <cell r="E13">
            <v>0</v>
          </cell>
          <cell r="F13">
            <v>0</v>
          </cell>
        </row>
        <row r="14">
          <cell r="C14">
            <v>0</v>
          </cell>
          <cell r="D14">
            <v>0</v>
          </cell>
          <cell r="E14">
            <v>0</v>
          </cell>
          <cell r="F14">
            <v>0</v>
          </cell>
        </row>
        <row r="15">
          <cell r="C15">
            <v>0</v>
          </cell>
          <cell r="D15">
            <v>0</v>
          </cell>
          <cell r="E15">
            <v>0</v>
          </cell>
          <cell r="F15">
            <v>0</v>
          </cell>
        </row>
        <row r="16">
          <cell r="C16">
            <v>0</v>
          </cell>
          <cell r="D16">
            <v>0</v>
          </cell>
          <cell r="E16">
            <v>0</v>
          </cell>
          <cell r="F16">
            <v>0</v>
          </cell>
        </row>
        <row r="17">
          <cell r="C17">
            <v>0</v>
          </cell>
          <cell r="D17">
            <v>0</v>
          </cell>
          <cell r="E17">
            <v>0</v>
          </cell>
          <cell r="F17">
            <v>0</v>
          </cell>
        </row>
        <row r="18">
          <cell r="C18">
            <v>189659</v>
          </cell>
          <cell r="D18">
            <v>184301</v>
          </cell>
          <cell r="E18">
            <v>0</v>
          </cell>
          <cell r="F18">
            <v>0</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odelul EU AE3 – Surse de greva"/>
    </sheetNames>
    <sheetDataSet>
      <sheetData sheetId="0">
        <row r="3">
          <cell r="C3">
            <v>-42069</v>
          </cell>
          <cell r="D3">
            <v>4627</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1"/>
      <sheetName val="Template 2"/>
      <sheetName val="Template 3"/>
    </sheetNames>
    <sheetDataSet>
      <sheetData sheetId="0">
        <row r="16">
          <cell r="E16">
            <v>869842</v>
          </cell>
          <cell r="F16">
            <v>869821</v>
          </cell>
          <cell r="G16">
            <v>174</v>
          </cell>
          <cell r="H16">
            <v>771120</v>
          </cell>
          <cell r="I16">
            <v>22</v>
          </cell>
          <cell r="J16">
            <v>0</v>
          </cell>
          <cell r="K16">
            <v>22</v>
          </cell>
          <cell r="L16">
            <v>-10996</v>
          </cell>
          <cell r="M16">
            <v>-10992</v>
          </cell>
          <cell r="N16">
            <v>-2</v>
          </cell>
          <cell r="O16">
            <v>-7140</v>
          </cell>
          <cell r="P16">
            <v>-4</v>
          </cell>
          <cell r="Q16">
            <v>0</v>
          </cell>
          <cell r="R16">
            <v>-4</v>
          </cell>
          <cell r="S16">
            <v>22</v>
          </cell>
        </row>
        <row r="17">
          <cell r="E17">
            <v>0</v>
          </cell>
          <cell r="F17">
            <v>0</v>
          </cell>
          <cell r="I17">
            <v>0</v>
          </cell>
          <cell r="L17">
            <v>0</v>
          </cell>
          <cell r="M17">
            <v>0</v>
          </cell>
          <cell r="P17">
            <v>0</v>
          </cell>
          <cell r="S17">
            <v>0</v>
          </cell>
        </row>
        <row r="18">
          <cell r="E18">
            <v>0</v>
          </cell>
          <cell r="F18">
            <v>0</v>
          </cell>
          <cell r="I18">
            <v>0</v>
          </cell>
          <cell r="L18">
            <v>0</v>
          </cell>
          <cell r="M18">
            <v>0</v>
          </cell>
          <cell r="P18">
            <v>0</v>
          </cell>
          <cell r="S18">
            <v>0</v>
          </cell>
        </row>
        <row r="19">
          <cell r="E19">
            <v>869842</v>
          </cell>
          <cell r="F19">
            <v>869821</v>
          </cell>
          <cell r="G19">
            <v>174</v>
          </cell>
          <cell r="H19">
            <v>771120</v>
          </cell>
          <cell r="I19">
            <v>22</v>
          </cell>
          <cell r="J19">
            <v>0</v>
          </cell>
          <cell r="K19">
            <v>22</v>
          </cell>
          <cell r="L19">
            <v>-10996</v>
          </cell>
          <cell r="M19">
            <v>-10992</v>
          </cell>
          <cell r="N19">
            <v>-2</v>
          </cell>
          <cell r="O19">
            <v>-7140</v>
          </cell>
          <cell r="P19">
            <v>-4</v>
          </cell>
          <cell r="Q19">
            <v>0</v>
          </cell>
          <cell r="R19">
            <v>-4</v>
          </cell>
          <cell r="S19">
            <v>22</v>
          </cell>
        </row>
        <row r="20">
          <cell r="E20">
            <v>776944</v>
          </cell>
          <cell r="F20">
            <v>776922</v>
          </cell>
          <cell r="I20">
            <v>22</v>
          </cell>
          <cell r="L20">
            <v>-8297</v>
          </cell>
          <cell r="M20">
            <v>-8293</v>
          </cell>
          <cell r="P20">
            <v>-4</v>
          </cell>
          <cell r="S20">
            <v>22</v>
          </cell>
        </row>
        <row r="21">
          <cell r="E21">
            <v>31105</v>
          </cell>
          <cell r="F21">
            <v>31105</v>
          </cell>
          <cell r="I21">
            <v>0</v>
          </cell>
          <cell r="L21">
            <v>-277</v>
          </cell>
          <cell r="M21">
            <v>-277</v>
          </cell>
          <cell r="P21">
            <v>0</v>
          </cell>
          <cell r="S21">
            <v>0</v>
          </cell>
        </row>
      </sheetData>
      <sheetData sheetId="1">
        <row r="16">
          <cell r="D16">
            <v>36084</v>
          </cell>
          <cell r="E16">
            <v>1756479</v>
          </cell>
        </row>
        <row r="17">
          <cell r="D17">
            <v>34567</v>
          </cell>
          <cell r="E17">
            <v>1756479</v>
          </cell>
          <cell r="F17">
            <v>1591296</v>
          </cell>
          <cell r="G17">
            <v>1353082</v>
          </cell>
          <cell r="H17">
            <v>262790</v>
          </cell>
          <cell r="I17">
            <v>1591296</v>
          </cell>
          <cell r="J17">
            <v>0</v>
          </cell>
          <cell r="K17">
            <v>0</v>
          </cell>
          <cell r="L17">
            <v>0</v>
          </cell>
        </row>
        <row r="18">
          <cell r="F18">
            <v>850230</v>
          </cell>
          <cell r="G18">
            <v>762038</v>
          </cell>
          <cell r="H18">
            <v>122368</v>
          </cell>
          <cell r="I18">
            <v>850230</v>
          </cell>
          <cell r="J18">
            <v>0</v>
          </cell>
          <cell r="K18">
            <v>0</v>
          </cell>
          <cell r="L18">
            <v>0</v>
          </cell>
        </row>
        <row r="19">
          <cell r="F19">
            <v>597861</v>
          </cell>
          <cell r="G19">
            <v>535186</v>
          </cell>
          <cell r="H19">
            <v>72394</v>
          </cell>
          <cell r="I19">
            <v>597861</v>
          </cell>
          <cell r="J19">
            <v>0</v>
          </cell>
          <cell r="K19">
            <v>0</v>
          </cell>
          <cell r="L19">
            <v>0</v>
          </cell>
        </row>
        <row r="20">
          <cell r="F20">
            <v>701289</v>
          </cell>
          <cell r="G20">
            <v>563078</v>
          </cell>
          <cell r="H20">
            <v>112455</v>
          </cell>
          <cell r="I20">
            <v>701289</v>
          </cell>
          <cell r="J20">
            <v>0</v>
          </cell>
          <cell r="K20">
            <v>0</v>
          </cell>
          <cell r="L20">
            <v>0</v>
          </cell>
        </row>
        <row r="21">
          <cell r="F21">
            <v>410467</v>
          </cell>
          <cell r="G21">
            <v>331314</v>
          </cell>
          <cell r="H21">
            <v>36566</v>
          </cell>
          <cell r="I21">
            <v>410467</v>
          </cell>
          <cell r="J21">
            <v>0</v>
          </cell>
          <cell r="K21">
            <v>0</v>
          </cell>
          <cell r="L21">
            <v>0</v>
          </cell>
        </row>
        <row r="22">
          <cell r="F22">
            <v>400530</v>
          </cell>
          <cell r="G22">
            <v>326020</v>
          </cell>
          <cell r="H22">
            <v>89237</v>
          </cell>
          <cell r="I22">
            <v>400530</v>
          </cell>
          <cell r="J22">
            <v>0</v>
          </cell>
          <cell r="K22">
            <v>0</v>
          </cell>
          <cell r="L22">
            <v>0</v>
          </cell>
        </row>
      </sheetData>
      <sheetData sheetId="2">
        <row r="14">
          <cell r="D14">
            <v>869842</v>
          </cell>
          <cell r="E14">
            <v>174</v>
          </cell>
          <cell r="F14">
            <v>616577</v>
          </cell>
          <cell r="G14">
            <v>22</v>
          </cell>
        </row>
        <row r="15">
          <cell r="D15">
            <v>0</v>
          </cell>
          <cell r="G15">
            <v>0</v>
          </cell>
        </row>
        <row r="16">
          <cell r="D16">
            <v>0</v>
          </cell>
          <cell r="G16">
            <v>0</v>
          </cell>
        </row>
        <row r="17">
          <cell r="D17">
            <v>869842</v>
          </cell>
          <cell r="E17">
            <v>174</v>
          </cell>
          <cell r="F17">
            <v>616577</v>
          </cell>
          <cell r="G17">
            <v>22</v>
          </cell>
        </row>
        <row r="18">
          <cell r="D18">
            <v>776944</v>
          </cell>
          <cell r="G18">
            <v>22</v>
          </cell>
        </row>
        <row r="19">
          <cell r="D19">
            <v>31105</v>
          </cell>
          <cell r="G1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
      <sheetName val="Composition of capital"/>
      <sheetName val="Reconciliation Own Funds"/>
      <sheetName val="KM1"/>
      <sheetName val="EU OV1"/>
      <sheetName val="Capital buffers"/>
      <sheetName val=" EU CR8"/>
      <sheetName val="EU CCR7"/>
      <sheetName val="LRSum"/>
      <sheetName val="LRcom"/>
      <sheetName val="LR SPL"/>
      <sheetName val="LCR detailed"/>
      <sheetName val="LIQ1"/>
      <sheetName val="RAF"/>
      <sheetName val="var IRRBB"/>
      <sheetName val="IRRBB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U PV1"/>
      <sheetName val="PRUVAL2 Indiv"/>
      <sheetName val="instr"/>
    </sheetNames>
    <sheetDataSet>
      <sheetData sheetId="0" refreshError="1"/>
      <sheetData sheetId="1">
        <row r="10">
          <cell r="E10">
            <v>575154.30536847434</v>
          </cell>
          <cell r="G10">
            <v>0</v>
          </cell>
          <cell r="I10">
            <v>3379.5149722692727</v>
          </cell>
          <cell r="K10">
            <v>0</v>
          </cell>
          <cell r="L10">
            <v>0</v>
          </cell>
          <cell r="M10">
            <v>0</v>
          </cell>
          <cell r="N10">
            <v>57515.430536847438</v>
          </cell>
          <cell r="O10">
            <v>636049.25087759108</v>
          </cell>
        </row>
        <row r="11">
          <cell r="E11">
            <v>9864331.8731883373</v>
          </cell>
          <cell r="G11">
            <v>0</v>
          </cell>
          <cell r="I11">
            <v>2679662.933545914</v>
          </cell>
          <cell r="K11">
            <v>0</v>
          </cell>
          <cell r="L11">
            <v>334586.19999999995</v>
          </cell>
          <cell r="M11">
            <v>39461.843112009774</v>
          </cell>
          <cell r="N11">
            <v>986433.19568837504</v>
          </cell>
          <cell r="O11">
            <v>13904476.045534635</v>
          </cell>
        </row>
        <row r="13">
          <cell r="E13">
            <v>9738.6534265496975</v>
          </cell>
          <cell r="G13">
            <v>0</v>
          </cell>
          <cell r="I13">
            <v>5661.0605240989807</v>
          </cell>
        </row>
        <row r="14">
          <cell r="E14">
            <v>1681.7142660622835</v>
          </cell>
          <cell r="G14">
            <v>0</v>
          </cell>
          <cell r="I14">
            <v>1097.9694204395639</v>
          </cell>
        </row>
        <row r="17">
          <cell r="E17">
            <v>15563545.97147155</v>
          </cell>
          <cell r="G17">
            <v>0</v>
          </cell>
          <cell r="I17">
            <v>2263568.9547804063</v>
          </cell>
          <cell r="K17">
            <v>0</v>
          </cell>
          <cell r="L17">
            <v>234210.33999999997</v>
          </cell>
          <cell r="M17">
            <v>39444.588261501682</v>
          </cell>
          <cell r="N17">
            <v>778628.03100958874</v>
          </cell>
        </row>
        <row r="18">
          <cell r="E18">
            <v>4147999.840779074</v>
          </cell>
          <cell r="G18">
            <v>0</v>
          </cell>
          <cell r="I18">
            <v>0</v>
          </cell>
          <cell r="K18">
            <v>0</v>
          </cell>
          <cell r="L18">
            <v>100375.85999999999</v>
          </cell>
          <cell r="M18">
            <v>0</v>
          </cell>
          <cell r="N18">
            <v>207520.12135114489</v>
          </cell>
        </row>
        <row r="19">
          <cell r="E19">
            <v>0</v>
          </cell>
          <cell r="G19">
            <v>0</v>
          </cell>
          <cell r="I19">
            <v>0</v>
          </cell>
          <cell r="K19">
            <v>0</v>
          </cell>
          <cell r="L19">
            <v>0</v>
          </cell>
          <cell r="M19">
            <v>0</v>
          </cell>
          <cell r="N19">
            <v>0</v>
          </cell>
        </row>
        <row r="20">
          <cell r="E20">
            <v>5697.5664334319836</v>
          </cell>
          <cell r="G20">
            <v>0</v>
          </cell>
          <cell r="I20">
            <v>3088997.8823668845</v>
          </cell>
          <cell r="K20">
            <v>0</v>
          </cell>
          <cell r="L20">
            <v>0</v>
          </cell>
          <cell r="M20">
            <v>17.254850508094076</v>
          </cell>
          <cell r="N20">
            <v>285.04332764148444</v>
          </cell>
        </row>
        <row r="21">
          <cell r="E21">
            <v>0</v>
          </cell>
          <cell r="G21">
            <v>0</v>
          </cell>
          <cell r="I21">
            <v>0</v>
          </cell>
          <cell r="K21">
            <v>0</v>
          </cell>
          <cell r="L21">
            <v>0</v>
          </cell>
          <cell r="M21">
            <v>0</v>
          </cell>
          <cell r="N21">
            <v>0</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uideline"/>
    </sheetNames>
    <sheetDataSet>
      <sheetData sheetId="0">
        <row r="4">
          <cell r="C4">
            <v>5148261</v>
          </cell>
          <cell r="D4">
            <v>4792036</v>
          </cell>
          <cell r="E4">
            <v>4772217</v>
          </cell>
        </row>
        <row r="5">
          <cell r="C5">
            <v>5757677</v>
          </cell>
          <cell r="D5">
            <v>5401516</v>
          </cell>
          <cell r="E5">
            <v>5010792</v>
          </cell>
        </row>
        <row r="6">
          <cell r="C6">
            <v>6620840</v>
          </cell>
          <cell r="D6">
            <v>6277127</v>
          </cell>
          <cell r="E6">
            <v>5883689</v>
          </cell>
        </row>
        <row r="8">
          <cell r="C8">
            <v>31040203</v>
          </cell>
          <cell r="D8">
            <v>30064271</v>
          </cell>
          <cell r="E8">
            <v>27684008</v>
          </cell>
        </row>
        <row r="10">
          <cell r="C10">
            <v>0.16585783496914283</v>
          </cell>
          <cell r="D10">
            <v>0.15939304978365598</v>
          </cell>
          <cell r="E10">
            <v>0.17238172425442422</v>
          </cell>
        </row>
        <row r="11">
          <cell r="C11">
            <v>0.18549095524930334</v>
          </cell>
          <cell r="D11">
            <v>0.17966561186686233</v>
          </cell>
          <cell r="E11">
            <v>0.18099950821891295</v>
          </cell>
        </row>
        <row r="12">
          <cell r="C12">
            <v>0.21329887295837038</v>
          </cell>
          <cell r="D12">
            <v>0.20879026084935631</v>
          </cell>
          <cell r="E12">
            <v>0.21253024906264087</v>
          </cell>
        </row>
        <row r="14">
          <cell r="C14">
            <v>4.8799999999999996E-2</v>
          </cell>
          <cell r="D14">
            <v>4.8799999999999996E-2</v>
          </cell>
          <cell r="E14">
            <v>3.5699999999999996E-2</v>
          </cell>
        </row>
        <row r="15">
          <cell r="C15">
            <v>2.7499999999999997E-2</v>
          </cell>
          <cell r="D15">
            <v>2.7499999999999997E-2</v>
          </cell>
          <cell r="E15">
            <v>2.0000000000000004E-2</v>
          </cell>
        </row>
        <row r="16">
          <cell r="C16">
            <v>3.6600000000000008E-2</v>
          </cell>
          <cell r="D16">
            <v>3.6600000000000008E-2</v>
          </cell>
          <cell r="E16">
            <v>2.6800000000000004E-2</v>
          </cell>
        </row>
        <row r="17">
          <cell r="C17">
            <v>0.1288</v>
          </cell>
          <cell r="D17">
            <v>0.1288</v>
          </cell>
          <cell r="E17">
            <v>0.1157</v>
          </cell>
        </row>
        <row r="19">
          <cell r="C19">
            <v>2.5000000000000001E-2</v>
          </cell>
          <cell r="D19">
            <v>2.5000000000000001E-2</v>
          </cell>
          <cell r="E19">
            <v>2.5000000000000001E-2</v>
          </cell>
        </row>
        <row r="20">
          <cell r="C20">
            <v>0</v>
          </cell>
          <cell r="D20">
            <v>0</v>
          </cell>
          <cell r="E20">
            <v>0</v>
          </cell>
        </row>
        <row r="21">
          <cell r="C21">
            <v>5.0000000000000001E-3</v>
          </cell>
          <cell r="D21">
            <v>0</v>
          </cell>
          <cell r="E21">
            <v>0</v>
          </cell>
        </row>
        <row r="22">
          <cell r="C22">
            <v>0</v>
          </cell>
          <cell r="D22">
            <v>0</v>
          </cell>
          <cell r="E22">
            <v>0</v>
          </cell>
        </row>
        <row r="23">
          <cell r="C23">
            <v>0</v>
          </cell>
          <cell r="D23">
            <v>0</v>
          </cell>
          <cell r="E23">
            <v>0</v>
          </cell>
        </row>
        <row r="24">
          <cell r="C24">
            <v>0.01</v>
          </cell>
          <cell r="D24">
            <v>0.01</v>
          </cell>
          <cell r="E24">
            <v>0.02</v>
          </cell>
        </row>
        <row r="25">
          <cell r="C25">
            <v>0.04</v>
          </cell>
          <cell r="D25">
            <v>3.5000000000000003E-2</v>
          </cell>
          <cell r="E25">
            <v>4.4999999999999998E-2</v>
          </cell>
        </row>
        <row r="26">
          <cell r="C26">
            <v>0.16880000000000001</v>
          </cell>
          <cell r="D26">
            <v>0.1638</v>
          </cell>
          <cell r="E26">
            <v>0.16070000000000001</v>
          </cell>
        </row>
        <row r="27">
          <cell r="C27">
            <v>0.13835783496914283</v>
          </cell>
          <cell r="D27">
            <v>0.13189304978365599</v>
          </cell>
          <cell r="E27">
            <v>0.1523817242544242</v>
          </cell>
        </row>
        <row r="39">
          <cell r="C39">
            <v>16219538</v>
          </cell>
          <cell r="D39">
            <v>17065588</v>
          </cell>
          <cell r="E39">
            <v>16440439</v>
          </cell>
        </row>
        <row r="40">
          <cell r="C40">
            <v>10425956</v>
          </cell>
          <cell r="D40">
            <v>9682713</v>
          </cell>
          <cell r="E40">
            <v>8525878</v>
          </cell>
        </row>
        <row r="41">
          <cell r="C41">
            <v>2025200</v>
          </cell>
          <cell r="D41">
            <v>3093710</v>
          </cell>
          <cell r="E41">
            <v>3222144</v>
          </cell>
        </row>
        <row r="42">
          <cell r="C42">
            <v>8400757</v>
          </cell>
          <cell r="D42">
            <v>6589004</v>
          </cell>
          <cell r="E42">
            <v>5303734</v>
          </cell>
        </row>
        <row r="43">
          <cell r="C43">
            <v>2.0195266897912432</v>
          </cell>
          <cell r="D43">
            <v>2.7581380159737279</v>
          </cell>
          <cell r="E43">
            <v>3.1844541737164254</v>
          </cell>
        </row>
        <row r="45">
          <cell r="C45">
            <v>50404428</v>
          </cell>
          <cell r="D45">
            <v>48783416</v>
          </cell>
          <cell r="E45">
            <v>48913728</v>
          </cell>
        </row>
        <row r="46">
          <cell r="C46">
            <v>35062106</v>
          </cell>
          <cell r="D46">
            <v>32716026</v>
          </cell>
          <cell r="E46">
            <v>28197208</v>
          </cell>
        </row>
        <row r="47">
          <cell r="C47">
            <v>1.4375755878916883</v>
          </cell>
          <cell r="D47">
            <v>1.4911168057175657</v>
          </cell>
          <cell r="E47">
            <v>1.7347010724777436</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
      <sheetName val="opis"/>
      <sheetName val="Template 1_Grup"/>
      <sheetName val="Template 2"/>
      <sheetName val="Template 1_Banca"/>
      <sheetName val="Template 3"/>
      <sheetName val="Template 4"/>
      <sheetName val="Template 5"/>
      <sheetName val="Template 6"/>
      <sheetName val="Template 7"/>
      <sheetName val="Template 8"/>
      <sheetName val="Template 9"/>
      <sheetName val="Template 10"/>
    </sheetNames>
    <sheetDataSet>
      <sheetData sheetId="0"/>
      <sheetData sheetId="1"/>
      <sheetData sheetId="2">
        <row r="15">
          <cell r="D15">
            <v>503557</v>
          </cell>
          <cell r="E15">
            <v>332749</v>
          </cell>
          <cell r="F15">
            <v>332741</v>
          </cell>
          <cell r="G15">
            <v>313539</v>
          </cell>
          <cell r="H15">
            <v>-12459</v>
          </cell>
          <cell r="I15">
            <v>-246879</v>
          </cell>
          <cell r="J15">
            <v>477200</v>
          </cell>
          <cell r="K15">
            <v>59146</v>
          </cell>
        </row>
        <row r="16">
          <cell r="D16">
            <v>0</v>
          </cell>
          <cell r="E16">
            <v>0</v>
          </cell>
          <cell r="F16">
            <v>0</v>
          </cell>
          <cell r="G16">
            <v>0</v>
          </cell>
          <cell r="H16">
            <v>0</v>
          </cell>
          <cell r="I16">
            <v>0</v>
          </cell>
          <cell r="J16">
            <v>0</v>
          </cell>
          <cell r="K16">
            <v>0</v>
          </cell>
        </row>
        <row r="17">
          <cell r="D17">
            <v>0</v>
          </cell>
          <cell r="E17">
            <v>0</v>
          </cell>
          <cell r="F17">
            <v>0</v>
          </cell>
          <cell r="G17">
            <v>0</v>
          </cell>
          <cell r="H17">
            <v>0</v>
          </cell>
          <cell r="I17">
            <v>0</v>
          </cell>
          <cell r="J17">
            <v>0</v>
          </cell>
          <cell r="K17">
            <v>0</v>
          </cell>
        </row>
        <row r="18">
          <cell r="D18">
            <v>0</v>
          </cell>
          <cell r="E18">
            <v>0</v>
          </cell>
          <cell r="F18">
            <v>0</v>
          </cell>
          <cell r="G18">
            <v>0</v>
          </cell>
          <cell r="H18">
            <v>0</v>
          </cell>
          <cell r="I18">
            <v>0</v>
          </cell>
          <cell r="J18">
            <v>0</v>
          </cell>
          <cell r="K18">
            <v>0</v>
          </cell>
        </row>
        <row r="19">
          <cell r="D19">
            <v>0</v>
          </cell>
          <cell r="E19">
            <v>0</v>
          </cell>
          <cell r="F19">
            <v>0</v>
          </cell>
          <cell r="G19">
            <v>0</v>
          </cell>
          <cell r="H19">
            <v>0</v>
          </cell>
          <cell r="I19">
            <v>0</v>
          </cell>
          <cell r="J19">
            <v>0</v>
          </cell>
          <cell r="K19">
            <v>0</v>
          </cell>
        </row>
        <row r="20">
          <cell r="D20">
            <v>457088</v>
          </cell>
          <cell r="E20">
            <v>119287</v>
          </cell>
          <cell r="F20">
            <v>119287</v>
          </cell>
          <cell r="G20">
            <v>119287</v>
          </cell>
          <cell r="H20">
            <v>-9329</v>
          </cell>
          <cell r="I20">
            <v>-87795</v>
          </cell>
          <cell r="J20">
            <v>412426</v>
          </cell>
          <cell r="K20">
            <v>18264</v>
          </cell>
        </row>
        <row r="21">
          <cell r="D21">
            <v>46469</v>
          </cell>
          <cell r="E21">
            <v>213462</v>
          </cell>
          <cell r="F21">
            <v>213454</v>
          </cell>
          <cell r="G21">
            <v>194252</v>
          </cell>
          <cell r="H21">
            <v>-3130</v>
          </cell>
          <cell r="I21">
            <v>-159084</v>
          </cell>
          <cell r="J21">
            <v>64774</v>
          </cell>
          <cell r="K21">
            <v>40882</v>
          </cell>
        </row>
        <row r="22">
          <cell r="D22">
            <v>0</v>
          </cell>
          <cell r="E22">
            <v>0</v>
          </cell>
          <cell r="F22">
            <v>0</v>
          </cell>
          <cell r="G22">
            <v>0</v>
          </cell>
          <cell r="H22">
            <v>0</v>
          </cell>
          <cell r="I22">
            <v>0</v>
          </cell>
          <cell r="J22">
            <v>0</v>
          </cell>
          <cell r="K22">
            <v>0</v>
          </cell>
        </row>
        <row r="23">
          <cell r="D23">
            <v>6826</v>
          </cell>
          <cell r="E23">
            <v>3965</v>
          </cell>
          <cell r="F23">
            <v>3965</v>
          </cell>
          <cell r="G23">
            <v>3965</v>
          </cell>
          <cell r="H23">
            <v>375</v>
          </cell>
          <cell r="I23">
            <v>2824</v>
          </cell>
          <cell r="J23">
            <v>10791</v>
          </cell>
          <cell r="K23">
            <v>10791</v>
          </cell>
        </row>
        <row r="24">
          <cell r="D24">
            <v>510383</v>
          </cell>
          <cell r="E24">
            <v>336714</v>
          </cell>
          <cell r="F24">
            <v>336706</v>
          </cell>
          <cell r="G24">
            <v>317504</v>
          </cell>
          <cell r="H24">
            <v>-12084</v>
          </cell>
          <cell r="I24">
            <v>-244055</v>
          </cell>
          <cell r="J24">
            <v>487991</v>
          </cell>
          <cell r="K24">
            <v>69937</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
      <sheetName val="opis"/>
      <sheetName val="Template 2"/>
      <sheetName val="Template 3_Grup"/>
      <sheetName val="Template 3_Banca"/>
      <sheetName val="Template 5"/>
      <sheetName val="Template 6"/>
      <sheetName val="Template 7"/>
      <sheetName val="Template 8"/>
      <sheetName val="Template4_Grup"/>
      <sheetName val="Template 4_Banca"/>
      <sheetName val="Template 9_grup"/>
      <sheetName val="Template 9_Banca"/>
      <sheetName val="Template 10"/>
    </sheetNames>
    <sheetDataSet>
      <sheetData sheetId="0"/>
      <sheetData sheetId="1"/>
      <sheetData sheetId="2"/>
      <sheetData sheetId="3">
        <row r="16">
          <cell r="D16">
            <v>40744883</v>
          </cell>
          <cell r="E16">
            <v>40581160</v>
          </cell>
          <cell r="F16">
            <v>163722</v>
          </cell>
          <cell r="G16">
            <v>1091246</v>
          </cell>
          <cell r="H16">
            <v>501050</v>
          </cell>
          <cell r="I16">
            <v>119197</v>
          </cell>
          <cell r="J16">
            <v>107617</v>
          </cell>
          <cell r="K16">
            <v>94443</v>
          </cell>
          <cell r="L16">
            <v>165795</v>
          </cell>
          <cell r="M16">
            <v>73924</v>
          </cell>
          <cell r="N16">
            <v>29220</v>
          </cell>
          <cell r="O16">
            <v>1090748</v>
          </cell>
        </row>
        <row r="17">
          <cell r="D17">
            <v>0</v>
          </cell>
          <cell r="E17">
            <v>0</v>
          </cell>
          <cell r="F17">
            <v>0</v>
          </cell>
          <cell r="G17">
            <v>0</v>
          </cell>
          <cell r="H17">
            <v>0</v>
          </cell>
          <cell r="I17">
            <v>0</v>
          </cell>
          <cell r="J17">
            <v>0</v>
          </cell>
          <cell r="K17">
            <v>0</v>
          </cell>
          <cell r="L17">
            <v>0</v>
          </cell>
          <cell r="M17">
            <v>0</v>
          </cell>
          <cell r="N17">
            <v>0</v>
          </cell>
          <cell r="O17">
            <v>0</v>
          </cell>
        </row>
        <row r="18">
          <cell r="D18">
            <v>979087</v>
          </cell>
          <cell r="E18">
            <v>979083</v>
          </cell>
          <cell r="F18">
            <v>3</v>
          </cell>
          <cell r="G18">
            <v>0</v>
          </cell>
          <cell r="H18">
            <v>0</v>
          </cell>
          <cell r="I18">
            <v>0</v>
          </cell>
          <cell r="J18">
            <v>0</v>
          </cell>
          <cell r="K18">
            <v>0</v>
          </cell>
          <cell r="L18">
            <v>0</v>
          </cell>
          <cell r="M18">
            <v>0</v>
          </cell>
          <cell r="N18">
            <v>0</v>
          </cell>
          <cell r="O18">
            <v>0</v>
          </cell>
        </row>
        <row r="19">
          <cell r="D19">
            <v>487450</v>
          </cell>
          <cell r="E19">
            <v>487450</v>
          </cell>
          <cell r="F19">
            <v>0</v>
          </cell>
          <cell r="G19">
            <v>0</v>
          </cell>
          <cell r="H19">
            <v>0</v>
          </cell>
          <cell r="I19">
            <v>0</v>
          </cell>
          <cell r="J19">
            <v>0</v>
          </cell>
          <cell r="K19">
            <v>0</v>
          </cell>
          <cell r="L19">
            <v>0</v>
          </cell>
          <cell r="M19">
            <v>0</v>
          </cell>
          <cell r="N19">
            <v>0</v>
          </cell>
          <cell r="O19">
            <v>0</v>
          </cell>
        </row>
        <row r="20">
          <cell r="D20">
            <v>569440</v>
          </cell>
          <cell r="E20">
            <v>569425</v>
          </cell>
          <cell r="F20">
            <v>14</v>
          </cell>
          <cell r="G20">
            <v>0</v>
          </cell>
          <cell r="H20">
            <v>0</v>
          </cell>
          <cell r="I20">
            <v>0</v>
          </cell>
          <cell r="J20">
            <v>0</v>
          </cell>
          <cell r="K20">
            <v>0</v>
          </cell>
          <cell r="L20">
            <v>0</v>
          </cell>
          <cell r="M20">
            <v>0</v>
          </cell>
          <cell r="N20">
            <v>0</v>
          </cell>
          <cell r="O20">
            <v>0</v>
          </cell>
        </row>
        <row r="21">
          <cell r="D21">
            <v>20307429</v>
          </cell>
          <cell r="E21">
            <v>20264262</v>
          </cell>
          <cell r="F21">
            <v>43167</v>
          </cell>
          <cell r="G21">
            <v>374549</v>
          </cell>
          <cell r="H21">
            <v>136919</v>
          </cell>
          <cell r="I21">
            <v>26260</v>
          </cell>
          <cell r="J21">
            <v>11752</v>
          </cell>
          <cell r="K21">
            <v>31813</v>
          </cell>
          <cell r="L21">
            <v>106215</v>
          </cell>
          <cell r="M21">
            <v>48094</v>
          </cell>
          <cell r="N21">
            <v>13495</v>
          </cell>
          <cell r="O21">
            <v>374103</v>
          </cell>
        </row>
        <row r="22">
          <cell r="D22">
            <v>12403156</v>
          </cell>
          <cell r="E22">
            <v>12381183</v>
          </cell>
          <cell r="F22">
            <v>21973</v>
          </cell>
          <cell r="G22">
            <v>331054</v>
          </cell>
          <cell r="H22">
            <v>100527</v>
          </cell>
          <cell r="I22">
            <v>26260</v>
          </cell>
          <cell r="J22">
            <v>11752</v>
          </cell>
          <cell r="K22">
            <v>31016</v>
          </cell>
          <cell r="L22">
            <v>104244</v>
          </cell>
          <cell r="M22">
            <v>43775</v>
          </cell>
          <cell r="N22">
            <v>13480</v>
          </cell>
          <cell r="O22">
            <v>331054</v>
          </cell>
        </row>
        <row r="23">
          <cell r="D23">
            <v>18401477</v>
          </cell>
          <cell r="E23">
            <v>18280940</v>
          </cell>
          <cell r="F23">
            <v>120538</v>
          </cell>
          <cell r="G23">
            <v>716697</v>
          </cell>
          <cell r="H23">
            <v>364131</v>
          </cell>
          <cell r="I23">
            <v>92937</v>
          </cell>
          <cell r="J23">
            <v>95865</v>
          </cell>
          <cell r="K23">
            <v>62630</v>
          </cell>
          <cell r="L23">
            <v>59580</v>
          </cell>
          <cell r="M23">
            <v>25830</v>
          </cell>
          <cell r="N23">
            <v>15725</v>
          </cell>
          <cell r="O23">
            <v>716645</v>
          </cell>
        </row>
        <row r="24">
          <cell r="D24">
            <v>12340579</v>
          </cell>
          <cell r="E24">
            <v>12340579</v>
          </cell>
          <cell r="F24">
            <v>0</v>
          </cell>
          <cell r="G24">
            <v>0</v>
          </cell>
          <cell r="H24">
            <v>0</v>
          </cell>
          <cell r="I24">
            <v>0</v>
          </cell>
          <cell r="J24">
            <v>0</v>
          </cell>
          <cell r="K24">
            <v>0</v>
          </cell>
          <cell r="L24">
            <v>0</v>
          </cell>
          <cell r="M24">
            <v>0</v>
          </cell>
          <cell r="N24">
            <v>0</v>
          </cell>
          <cell r="O24">
            <v>0</v>
          </cell>
        </row>
        <row r="25">
          <cell r="D25">
            <v>0</v>
          </cell>
          <cell r="E25">
            <v>0</v>
          </cell>
          <cell r="F25">
            <v>0</v>
          </cell>
          <cell r="G25">
            <v>0</v>
          </cell>
          <cell r="H25">
            <v>0</v>
          </cell>
          <cell r="I25">
            <v>0</v>
          </cell>
          <cell r="J25">
            <v>0</v>
          </cell>
          <cell r="K25">
            <v>0</v>
          </cell>
          <cell r="L25">
            <v>0</v>
          </cell>
          <cell r="M25">
            <v>0</v>
          </cell>
          <cell r="N25">
            <v>0</v>
          </cell>
          <cell r="O25">
            <v>0</v>
          </cell>
        </row>
        <row r="26">
          <cell r="D26">
            <v>11834423</v>
          </cell>
          <cell r="E26">
            <v>11834423</v>
          </cell>
          <cell r="F26">
            <v>0</v>
          </cell>
          <cell r="G26">
            <v>0</v>
          </cell>
          <cell r="H26">
            <v>0</v>
          </cell>
          <cell r="I26">
            <v>0</v>
          </cell>
          <cell r="J26">
            <v>0</v>
          </cell>
          <cell r="K26">
            <v>0</v>
          </cell>
          <cell r="L26">
            <v>0</v>
          </cell>
          <cell r="M26">
            <v>0</v>
          </cell>
          <cell r="N26">
            <v>0</v>
          </cell>
          <cell r="O26">
            <v>0</v>
          </cell>
        </row>
        <row r="27">
          <cell r="D27">
            <v>475633</v>
          </cell>
          <cell r="E27">
            <v>475633</v>
          </cell>
          <cell r="F27">
            <v>0</v>
          </cell>
          <cell r="G27">
            <v>0</v>
          </cell>
          <cell r="H27">
            <v>0</v>
          </cell>
          <cell r="I27">
            <v>0</v>
          </cell>
          <cell r="J27">
            <v>0</v>
          </cell>
          <cell r="K27">
            <v>0</v>
          </cell>
          <cell r="L27">
            <v>0</v>
          </cell>
          <cell r="M27">
            <v>0</v>
          </cell>
          <cell r="N27">
            <v>0</v>
          </cell>
          <cell r="O27">
            <v>0</v>
          </cell>
        </row>
        <row r="28">
          <cell r="D28">
            <v>30523</v>
          </cell>
          <cell r="E28">
            <v>30523</v>
          </cell>
          <cell r="F28">
            <v>0</v>
          </cell>
          <cell r="G28">
            <v>0</v>
          </cell>
          <cell r="H28">
            <v>0</v>
          </cell>
          <cell r="I28">
            <v>0</v>
          </cell>
          <cell r="J28">
            <v>0</v>
          </cell>
          <cell r="K28">
            <v>0</v>
          </cell>
          <cell r="L28">
            <v>0</v>
          </cell>
          <cell r="M28">
            <v>0</v>
          </cell>
          <cell r="N28">
            <v>0</v>
          </cell>
          <cell r="O28">
            <v>0</v>
          </cell>
        </row>
        <row r="29">
          <cell r="D29">
            <v>0</v>
          </cell>
          <cell r="E29">
            <v>0</v>
          </cell>
          <cell r="F29">
            <v>0</v>
          </cell>
          <cell r="G29">
            <v>0</v>
          </cell>
          <cell r="H29">
            <v>0</v>
          </cell>
          <cell r="I29">
            <v>0</v>
          </cell>
          <cell r="J29">
            <v>0</v>
          </cell>
          <cell r="K29">
            <v>0</v>
          </cell>
          <cell r="L29">
            <v>0</v>
          </cell>
          <cell r="M29">
            <v>0</v>
          </cell>
          <cell r="N29">
            <v>0</v>
          </cell>
          <cell r="O29">
            <v>0</v>
          </cell>
        </row>
        <row r="30">
          <cell r="D30">
            <v>20626889</v>
          </cell>
          <cell r="G30">
            <v>138601</v>
          </cell>
          <cell r="O30">
            <v>138601</v>
          </cell>
        </row>
        <row r="31">
          <cell r="D31">
            <v>0</v>
          </cell>
          <cell r="G31">
            <v>0</v>
          </cell>
          <cell r="O31">
            <v>0</v>
          </cell>
        </row>
        <row r="32">
          <cell r="D32">
            <v>506873</v>
          </cell>
          <cell r="G32">
            <v>0</v>
          </cell>
          <cell r="O32">
            <v>0</v>
          </cell>
        </row>
        <row r="33">
          <cell r="D33">
            <v>2242653</v>
          </cell>
          <cell r="G33">
            <v>0</v>
          </cell>
          <cell r="O33">
            <v>0</v>
          </cell>
        </row>
        <row r="34">
          <cell r="D34">
            <v>96335</v>
          </cell>
          <cell r="G34">
            <v>0</v>
          </cell>
          <cell r="O34">
            <v>0</v>
          </cell>
        </row>
        <row r="35">
          <cell r="D35">
            <v>14408731</v>
          </cell>
          <cell r="G35">
            <v>125402</v>
          </cell>
          <cell r="O35">
            <v>125402</v>
          </cell>
        </row>
        <row r="36">
          <cell r="D36">
            <v>3372297</v>
          </cell>
          <cell r="G36">
            <v>13199</v>
          </cell>
          <cell r="O36">
            <v>13199</v>
          </cell>
        </row>
        <row r="37">
          <cell r="D37">
            <v>73712351</v>
          </cell>
          <cell r="E37">
            <v>52921739</v>
          </cell>
          <cell r="F37">
            <v>163722</v>
          </cell>
          <cell r="G37">
            <v>1229847</v>
          </cell>
          <cell r="H37">
            <v>501050</v>
          </cell>
          <cell r="I37">
            <v>119197</v>
          </cell>
          <cell r="J37">
            <v>107617</v>
          </cell>
          <cell r="K37">
            <v>94443</v>
          </cell>
          <cell r="L37">
            <v>165795</v>
          </cell>
          <cell r="M37">
            <v>73924</v>
          </cell>
          <cell r="N37">
            <v>29220</v>
          </cell>
          <cell r="O37">
            <v>1229349</v>
          </cell>
        </row>
      </sheetData>
      <sheetData sheetId="4"/>
      <sheetData sheetId="5"/>
      <sheetData sheetId="6"/>
      <sheetData sheetId="7"/>
      <sheetData sheetId="8"/>
      <sheetData sheetId="9">
        <row r="11">
          <cell r="D11">
            <v>40744883</v>
          </cell>
          <cell r="E11">
            <v>35542648</v>
          </cell>
          <cell r="F11">
            <v>4941537</v>
          </cell>
          <cell r="G11">
            <v>1091246</v>
          </cell>
          <cell r="H11">
            <v>1</v>
          </cell>
          <cell r="I11">
            <v>958569</v>
          </cell>
          <cell r="J11">
            <v>-592262</v>
          </cell>
          <cell r="K11">
            <v>-271483</v>
          </cell>
          <cell r="L11">
            <v>-318148</v>
          </cell>
          <cell r="M11">
            <v>-758171</v>
          </cell>
          <cell r="N11">
            <v>0</v>
          </cell>
          <cell r="O11">
            <v>-671763</v>
          </cell>
          <cell r="P11">
            <v>0</v>
          </cell>
          <cell r="Q11">
            <v>16383258</v>
          </cell>
          <cell r="R11">
            <v>166690</v>
          </cell>
        </row>
        <row r="12">
          <cell r="D12">
            <v>0</v>
          </cell>
          <cell r="E12">
            <v>0</v>
          </cell>
          <cell r="F12">
            <v>0</v>
          </cell>
          <cell r="G12">
            <v>0</v>
          </cell>
          <cell r="H12">
            <v>0</v>
          </cell>
          <cell r="I12">
            <v>0</v>
          </cell>
          <cell r="J12">
            <v>0</v>
          </cell>
          <cell r="K12">
            <v>0</v>
          </cell>
          <cell r="L12">
            <v>0</v>
          </cell>
          <cell r="M12">
            <v>0</v>
          </cell>
          <cell r="N12">
            <v>0</v>
          </cell>
          <cell r="O12">
            <v>0</v>
          </cell>
          <cell r="Q12">
            <v>0</v>
          </cell>
          <cell r="R12">
            <v>0</v>
          </cell>
        </row>
        <row r="13">
          <cell r="D13">
            <v>979087</v>
          </cell>
          <cell r="E13">
            <v>799707</v>
          </cell>
          <cell r="F13">
            <v>179380</v>
          </cell>
          <cell r="G13">
            <v>0</v>
          </cell>
          <cell r="H13">
            <v>0</v>
          </cell>
          <cell r="I13">
            <v>0</v>
          </cell>
          <cell r="J13">
            <v>-1976</v>
          </cell>
          <cell r="K13">
            <v>-1681</v>
          </cell>
          <cell r="L13">
            <v>-295</v>
          </cell>
          <cell r="M13">
            <v>0</v>
          </cell>
          <cell r="N13">
            <v>0</v>
          </cell>
          <cell r="O13">
            <v>0</v>
          </cell>
          <cell r="Q13">
            <v>0</v>
          </cell>
          <cell r="R13">
            <v>0</v>
          </cell>
        </row>
        <row r="14">
          <cell r="D14">
            <v>487450</v>
          </cell>
          <cell r="E14">
            <v>487450</v>
          </cell>
          <cell r="F14">
            <v>0</v>
          </cell>
          <cell r="G14">
            <v>0</v>
          </cell>
          <cell r="H14">
            <v>0</v>
          </cell>
          <cell r="I14">
            <v>0</v>
          </cell>
          <cell r="J14">
            <v>-68</v>
          </cell>
          <cell r="K14">
            <v>-68</v>
          </cell>
          <cell r="L14">
            <v>0</v>
          </cell>
          <cell r="M14">
            <v>0</v>
          </cell>
          <cell r="N14">
            <v>0</v>
          </cell>
          <cell r="O14">
            <v>0</v>
          </cell>
          <cell r="Q14">
            <v>0</v>
          </cell>
          <cell r="R14">
            <v>0</v>
          </cell>
        </row>
        <row r="15">
          <cell r="D15">
            <v>569440</v>
          </cell>
          <cell r="E15">
            <v>482720</v>
          </cell>
          <cell r="F15">
            <v>86719</v>
          </cell>
          <cell r="G15">
            <v>0</v>
          </cell>
          <cell r="H15">
            <v>0</v>
          </cell>
          <cell r="I15">
            <v>0</v>
          </cell>
          <cell r="J15">
            <v>-826</v>
          </cell>
          <cell r="K15">
            <v>-777</v>
          </cell>
          <cell r="L15">
            <v>-49</v>
          </cell>
          <cell r="M15">
            <v>0</v>
          </cell>
          <cell r="N15">
            <v>0</v>
          </cell>
          <cell r="O15">
            <v>0</v>
          </cell>
          <cell r="Q15">
            <v>44023</v>
          </cell>
          <cell r="R15">
            <v>0</v>
          </cell>
        </row>
        <row r="16">
          <cell r="D16">
            <v>20307429</v>
          </cell>
          <cell r="E16">
            <v>17540117</v>
          </cell>
          <cell r="F16">
            <v>2765626</v>
          </cell>
          <cell r="G16">
            <v>374549</v>
          </cell>
          <cell r="H16">
            <v>1</v>
          </cell>
          <cell r="I16">
            <v>324870</v>
          </cell>
          <cell r="J16">
            <v>-276189</v>
          </cell>
          <cell r="K16">
            <v>-153993</v>
          </cell>
          <cell r="L16">
            <v>-122197</v>
          </cell>
          <cell r="M16">
            <v>-254779</v>
          </cell>
          <cell r="N16">
            <v>0</v>
          </cell>
          <cell r="O16">
            <v>-215698</v>
          </cell>
          <cell r="Q16">
            <v>8421037</v>
          </cell>
          <cell r="R16">
            <v>69282</v>
          </cell>
        </row>
        <row r="17">
          <cell r="D17">
            <v>12403156</v>
          </cell>
          <cell r="E17">
            <v>10043265</v>
          </cell>
          <cell r="F17">
            <v>2358206</v>
          </cell>
          <cell r="G17">
            <v>331054</v>
          </cell>
          <cell r="H17">
            <v>1</v>
          </cell>
          <cell r="I17">
            <v>287036</v>
          </cell>
          <cell r="J17">
            <v>-202002</v>
          </cell>
          <cell r="K17">
            <v>-92934</v>
          </cell>
          <cell r="L17">
            <v>-109068</v>
          </cell>
          <cell r="M17">
            <v>-226789</v>
          </cell>
          <cell r="N17">
            <v>0</v>
          </cell>
          <cell r="O17">
            <v>-191932</v>
          </cell>
          <cell r="Q17">
            <v>6805179</v>
          </cell>
          <cell r="R17">
            <v>63568</v>
          </cell>
        </row>
        <row r="18">
          <cell r="D18">
            <v>18401477</v>
          </cell>
          <cell r="E18">
            <v>16232654</v>
          </cell>
          <cell r="F18">
            <v>1909812</v>
          </cell>
          <cell r="G18">
            <v>716697</v>
          </cell>
          <cell r="H18">
            <v>0</v>
          </cell>
          <cell r="I18">
            <v>633699</v>
          </cell>
          <cell r="J18">
            <v>-313203</v>
          </cell>
          <cell r="K18">
            <v>-114964</v>
          </cell>
          <cell r="L18">
            <v>-195607</v>
          </cell>
          <cell r="M18">
            <v>-503392</v>
          </cell>
          <cell r="N18">
            <v>0</v>
          </cell>
          <cell r="O18">
            <v>-456065</v>
          </cell>
          <cell r="Q18">
            <v>7918198</v>
          </cell>
          <cell r="R18">
            <v>97408</v>
          </cell>
        </row>
        <row r="19">
          <cell r="D19">
            <v>12340579</v>
          </cell>
          <cell r="E19">
            <v>12302619</v>
          </cell>
          <cell r="F19">
            <v>7438</v>
          </cell>
          <cell r="G19">
            <v>0</v>
          </cell>
          <cell r="H19">
            <v>0</v>
          </cell>
          <cell r="I19">
            <v>0</v>
          </cell>
          <cell r="J19">
            <v>-3805</v>
          </cell>
          <cell r="K19">
            <v>-3793</v>
          </cell>
          <cell r="L19">
            <v>-12</v>
          </cell>
          <cell r="M19">
            <v>0</v>
          </cell>
          <cell r="N19">
            <v>0</v>
          </cell>
          <cell r="O19">
            <v>0</v>
          </cell>
          <cell r="P19">
            <v>0</v>
          </cell>
          <cell r="Q19">
            <v>0</v>
          </cell>
          <cell r="R19">
            <v>0</v>
          </cell>
        </row>
        <row r="20">
          <cell r="D20">
            <v>0</v>
          </cell>
          <cell r="E20">
            <v>0</v>
          </cell>
          <cell r="F20">
            <v>0</v>
          </cell>
          <cell r="G20">
            <v>0</v>
          </cell>
          <cell r="H20">
            <v>0</v>
          </cell>
          <cell r="I20">
            <v>0</v>
          </cell>
          <cell r="J20">
            <v>0</v>
          </cell>
          <cell r="K20">
            <v>0</v>
          </cell>
          <cell r="L20">
            <v>0</v>
          </cell>
          <cell r="M20">
            <v>0</v>
          </cell>
          <cell r="N20">
            <v>0</v>
          </cell>
          <cell r="O20">
            <v>0</v>
          </cell>
          <cell r="Q20">
            <v>0</v>
          </cell>
          <cell r="R20">
            <v>0</v>
          </cell>
        </row>
        <row r="21">
          <cell r="D21">
            <v>11834423</v>
          </cell>
          <cell r="E21">
            <v>11826986</v>
          </cell>
          <cell r="F21">
            <v>7438</v>
          </cell>
          <cell r="G21">
            <v>0</v>
          </cell>
          <cell r="H21">
            <v>0</v>
          </cell>
          <cell r="I21">
            <v>0</v>
          </cell>
          <cell r="J21">
            <v>-3733</v>
          </cell>
          <cell r="K21">
            <v>-3721</v>
          </cell>
          <cell r="L21">
            <v>-12</v>
          </cell>
          <cell r="M21">
            <v>0</v>
          </cell>
          <cell r="N21">
            <v>0</v>
          </cell>
          <cell r="O21">
            <v>0</v>
          </cell>
          <cell r="Q21">
            <v>0</v>
          </cell>
          <cell r="R21">
            <v>0</v>
          </cell>
        </row>
        <row r="22">
          <cell r="D22">
            <v>475633</v>
          </cell>
          <cell r="E22">
            <v>475633</v>
          </cell>
          <cell r="F22">
            <v>0</v>
          </cell>
          <cell r="G22">
            <v>0</v>
          </cell>
          <cell r="H22">
            <v>0</v>
          </cell>
          <cell r="I22">
            <v>0</v>
          </cell>
          <cell r="J22">
            <v>-72</v>
          </cell>
          <cell r="K22">
            <v>-72</v>
          </cell>
          <cell r="L22">
            <v>0</v>
          </cell>
          <cell r="M22">
            <v>0</v>
          </cell>
          <cell r="N22">
            <v>0</v>
          </cell>
          <cell r="O22">
            <v>0</v>
          </cell>
          <cell r="Q22">
            <v>0</v>
          </cell>
          <cell r="R22">
            <v>0</v>
          </cell>
        </row>
        <row r="23">
          <cell r="D23">
            <v>30523</v>
          </cell>
          <cell r="E23">
            <v>0</v>
          </cell>
          <cell r="F23">
            <v>0</v>
          </cell>
          <cell r="G23">
            <v>0</v>
          </cell>
          <cell r="H23">
            <v>0</v>
          </cell>
          <cell r="I23">
            <v>0</v>
          </cell>
          <cell r="J23">
            <v>0</v>
          </cell>
          <cell r="K23">
            <v>0</v>
          </cell>
          <cell r="L23">
            <v>0</v>
          </cell>
          <cell r="M23">
            <v>0</v>
          </cell>
          <cell r="N23">
            <v>0</v>
          </cell>
          <cell r="O23">
            <v>0</v>
          </cell>
          <cell r="Q23">
            <v>0</v>
          </cell>
          <cell r="R23">
            <v>0</v>
          </cell>
        </row>
        <row r="24">
          <cell r="D24">
            <v>0</v>
          </cell>
          <cell r="E24">
            <v>0</v>
          </cell>
          <cell r="F24">
            <v>0</v>
          </cell>
          <cell r="G24">
            <v>0</v>
          </cell>
          <cell r="H24">
            <v>0</v>
          </cell>
          <cell r="I24">
            <v>0</v>
          </cell>
          <cell r="J24">
            <v>0</v>
          </cell>
          <cell r="K24">
            <v>0</v>
          </cell>
          <cell r="L24">
            <v>0</v>
          </cell>
          <cell r="M24">
            <v>0</v>
          </cell>
          <cell r="N24">
            <v>0</v>
          </cell>
          <cell r="O24">
            <v>0</v>
          </cell>
          <cell r="Q24">
            <v>0</v>
          </cell>
          <cell r="R24">
            <v>0</v>
          </cell>
        </row>
        <row r="25">
          <cell r="D25">
            <v>20626889</v>
          </cell>
          <cell r="E25">
            <v>18305803</v>
          </cell>
          <cell r="F25">
            <v>2241877</v>
          </cell>
          <cell r="G25">
            <v>138601</v>
          </cell>
          <cell r="H25">
            <v>0</v>
          </cell>
          <cell r="I25">
            <v>135867</v>
          </cell>
          <cell r="J25">
            <v>29616</v>
          </cell>
          <cell r="K25">
            <v>20804</v>
          </cell>
          <cell r="L25">
            <v>8794</v>
          </cell>
          <cell r="M25">
            <v>57619</v>
          </cell>
          <cell r="N25">
            <v>0</v>
          </cell>
          <cell r="O25">
            <v>55423</v>
          </cell>
          <cell r="Q25">
            <v>1862598</v>
          </cell>
          <cell r="R25">
            <v>7004</v>
          </cell>
        </row>
        <row r="26">
          <cell r="D26">
            <v>0</v>
          </cell>
          <cell r="E26">
            <v>0</v>
          </cell>
          <cell r="F26">
            <v>0</v>
          </cell>
          <cell r="G26">
            <v>0</v>
          </cell>
          <cell r="H26">
            <v>0</v>
          </cell>
          <cell r="I26">
            <v>0</v>
          </cell>
          <cell r="J26">
            <v>0</v>
          </cell>
          <cell r="K26">
            <v>0</v>
          </cell>
          <cell r="L26">
            <v>0</v>
          </cell>
          <cell r="M26">
            <v>0</v>
          </cell>
          <cell r="N26">
            <v>0</v>
          </cell>
          <cell r="O26">
            <v>0</v>
          </cell>
          <cell r="Q26">
            <v>0</v>
          </cell>
          <cell r="R26">
            <v>0</v>
          </cell>
        </row>
        <row r="27">
          <cell r="D27">
            <v>506873</v>
          </cell>
          <cell r="E27">
            <v>501883</v>
          </cell>
          <cell r="F27">
            <v>4990</v>
          </cell>
          <cell r="G27">
            <v>0</v>
          </cell>
          <cell r="H27">
            <v>0</v>
          </cell>
          <cell r="I27">
            <v>0</v>
          </cell>
          <cell r="J27">
            <v>244</v>
          </cell>
          <cell r="K27">
            <v>243</v>
          </cell>
          <cell r="L27">
            <v>1</v>
          </cell>
          <cell r="M27">
            <v>0</v>
          </cell>
          <cell r="N27">
            <v>0</v>
          </cell>
          <cell r="O27">
            <v>0</v>
          </cell>
          <cell r="Q27">
            <v>301</v>
          </cell>
          <cell r="R27">
            <v>0</v>
          </cell>
        </row>
        <row r="28">
          <cell r="D28">
            <v>2242653</v>
          </cell>
          <cell r="E28">
            <v>1820164</v>
          </cell>
          <cell r="F28">
            <v>422489</v>
          </cell>
          <cell r="G28">
            <v>0</v>
          </cell>
          <cell r="H28">
            <v>0</v>
          </cell>
          <cell r="I28">
            <v>0</v>
          </cell>
          <cell r="J28">
            <v>31</v>
          </cell>
          <cell r="K28">
            <v>28</v>
          </cell>
          <cell r="L28">
            <v>3</v>
          </cell>
          <cell r="M28">
            <v>0</v>
          </cell>
          <cell r="N28">
            <v>0</v>
          </cell>
          <cell r="O28">
            <v>0</v>
          </cell>
          <cell r="Q28">
            <v>0</v>
          </cell>
          <cell r="R28">
            <v>0</v>
          </cell>
        </row>
        <row r="29">
          <cell r="D29">
            <v>96335</v>
          </cell>
          <cell r="E29">
            <v>76184</v>
          </cell>
          <cell r="F29">
            <v>19956</v>
          </cell>
          <cell r="G29">
            <v>0</v>
          </cell>
          <cell r="H29">
            <v>0</v>
          </cell>
          <cell r="I29">
            <v>0</v>
          </cell>
          <cell r="J29">
            <v>182</v>
          </cell>
          <cell r="K29">
            <v>181</v>
          </cell>
          <cell r="L29">
            <v>1</v>
          </cell>
          <cell r="M29">
            <v>0</v>
          </cell>
          <cell r="N29">
            <v>0</v>
          </cell>
          <cell r="O29">
            <v>0</v>
          </cell>
          <cell r="Q29">
            <v>13752</v>
          </cell>
          <cell r="R29">
            <v>0</v>
          </cell>
        </row>
        <row r="30">
          <cell r="D30">
            <v>14408731</v>
          </cell>
          <cell r="E30">
            <v>13570845</v>
          </cell>
          <cell r="F30">
            <v>762189</v>
          </cell>
          <cell r="G30">
            <v>125402</v>
          </cell>
          <cell r="H30">
            <v>0</v>
          </cell>
          <cell r="I30">
            <v>125196</v>
          </cell>
          <cell r="J30">
            <v>22933</v>
          </cell>
          <cell r="K30">
            <v>17807</v>
          </cell>
          <cell r="L30">
            <v>5123</v>
          </cell>
          <cell r="M30">
            <v>47432</v>
          </cell>
          <cell r="N30">
            <v>0</v>
          </cell>
          <cell r="O30">
            <v>47390</v>
          </cell>
          <cell r="Q30">
            <v>1848545</v>
          </cell>
          <cell r="R30">
            <v>7004</v>
          </cell>
        </row>
        <row r="31">
          <cell r="D31">
            <v>3372297</v>
          </cell>
          <cell r="E31">
            <v>2336727</v>
          </cell>
          <cell r="F31">
            <v>1032253</v>
          </cell>
          <cell r="G31">
            <v>13199</v>
          </cell>
          <cell r="H31">
            <v>0</v>
          </cell>
          <cell r="I31">
            <v>10671</v>
          </cell>
          <cell r="J31">
            <v>6226</v>
          </cell>
          <cell r="K31">
            <v>2545</v>
          </cell>
          <cell r="L31">
            <v>3666</v>
          </cell>
          <cell r="M31">
            <v>10187</v>
          </cell>
          <cell r="N31">
            <v>0</v>
          </cell>
          <cell r="O31">
            <v>8033</v>
          </cell>
          <cell r="Q31">
            <v>0</v>
          </cell>
          <cell r="R31">
            <v>0</v>
          </cell>
        </row>
        <row r="32">
          <cell r="D32">
            <v>73712351</v>
          </cell>
          <cell r="E32">
            <v>66151070</v>
          </cell>
          <cell r="F32">
            <v>7190852</v>
          </cell>
          <cell r="G32">
            <v>1229847</v>
          </cell>
          <cell r="H32">
            <v>1</v>
          </cell>
          <cell r="I32">
            <v>1094436</v>
          </cell>
          <cell r="J32">
            <v>-566451</v>
          </cell>
          <cell r="K32">
            <v>-254472</v>
          </cell>
          <cell r="L32">
            <v>-309366</v>
          </cell>
          <cell r="M32">
            <v>-700552</v>
          </cell>
          <cell r="N32">
            <v>0</v>
          </cell>
          <cell r="O32">
            <v>-616340</v>
          </cell>
          <cell r="P32">
            <v>0</v>
          </cell>
          <cell r="Q32">
            <v>18245856</v>
          </cell>
          <cell r="R32">
            <v>173694</v>
          </cell>
        </row>
      </sheetData>
      <sheetData sheetId="10"/>
      <sheetData sheetId="11">
        <row r="14">
          <cell r="E14">
            <v>0</v>
          </cell>
          <cell r="F14">
            <v>0</v>
          </cell>
        </row>
        <row r="15">
          <cell r="E15">
            <v>24360</v>
          </cell>
          <cell r="F15">
            <v>-13642</v>
          </cell>
        </row>
        <row r="16">
          <cell r="E16">
            <v>3864</v>
          </cell>
          <cell r="F16">
            <v>-1186</v>
          </cell>
        </row>
        <row r="17">
          <cell r="E17">
            <v>20497</v>
          </cell>
          <cell r="F17">
            <v>-12456</v>
          </cell>
        </row>
        <row r="18">
          <cell r="E18">
            <v>0</v>
          </cell>
          <cell r="F18">
            <v>0</v>
          </cell>
        </row>
        <row r="19">
          <cell r="E19">
            <v>0</v>
          </cell>
          <cell r="F19">
            <v>0</v>
          </cell>
        </row>
        <row r="20">
          <cell r="E20">
            <v>0</v>
          </cell>
          <cell r="F20">
            <v>0</v>
          </cell>
        </row>
        <row r="21">
          <cell r="E21">
            <v>24360</v>
          </cell>
          <cell r="F21">
            <v>-13642</v>
          </cell>
        </row>
      </sheetData>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inrep_Fin 6"/>
    </sheetNames>
    <sheetDataSet>
      <sheetData sheetId="0">
        <row r="5">
          <cell r="D5">
            <v>1361180</v>
          </cell>
          <cell r="E5">
            <v>17597</v>
          </cell>
          <cell r="F5">
            <v>17596</v>
          </cell>
          <cell r="G5">
            <v>1361180</v>
          </cell>
          <cell r="H5">
            <v>-26649</v>
          </cell>
          <cell r="I5">
            <v>0</v>
          </cell>
        </row>
        <row r="6">
          <cell r="D6">
            <v>1005711</v>
          </cell>
          <cell r="E6">
            <v>448</v>
          </cell>
          <cell r="F6">
            <v>448</v>
          </cell>
          <cell r="G6">
            <v>1005711</v>
          </cell>
          <cell r="H6">
            <v>-2237</v>
          </cell>
          <cell r="I6">
            <v>0</v>
          </cell>
        </row>
        <row r="7">
          <cell r="D7">
            <v>3096353</v>
          </cell>
          <cell r="E7">
            <v>69000</v>
          </cell>
          <cell r="F7">
            <v>68998</v>
          </cell>
          <cell r="G7">
            <v>3095993</v>
          </cell>
          <cell r="H7">
            <v>-104539</v>
          </cell>
          <cell r="I7">
            <v>0</v>
          </cell>
        </row>
        <row r="8">
          <cell r="D8">
            <v>1350194</v>
          </cell>
          <cell r="E8">
            <v>6816</v>
          </cell>
          <cell r="F8">
            <v>6816</v>
          </cell>
          <cell r="G8">
            <v>1350194</v>
          </cell>
          <cell r="H8">
            <v>-12089</v>
          </cell>
          <cell r="I8">
            <v>0</v>
          </cell>
        </row>
        <row r="9">
          <cell r="D9">
            <v>275668</v>
          </cell>
          <cell r="E9">
            <v>1136</v>
          </cell>
          <cell r="F9">
            <v>1133</v>
          </cell>
          <cell r="G9">
            <v>275668</v>
          </cell>
          <cell r="H9">
            <v>-6197</v>
          </cell>
          <cell r="I9">
            <v>0</v>
          </cell>
        </row>
        <row r="10">
          <cell r="D10">
            <v>1318735</v>
          </cell>
          <cell r="E10">
            <v>41969</v>
          </cell>
          <cell r="F10">
            <v>41538</v>
          </cell>
          <cell r="G10">
            <v>1318735</v>
          </cell>
          <cell r="H10">
            <v>-66685</v>
          </cell>
          <cell r="I10">
            <v>0</v>
          </cell>
        </row>
        <row r="11">
          <cell r="D11">
            <v>5798382</v>
          </cell>
          <cell r="E11">
            <v>73788</v>
          </cell>
          <cell r="F11">
            <v>73785</v>
          </cell>
          <cell r="G11">
            <v>5797178</v>
          </cell>
          <cell r="H11">
            <v>-85794</v>
          </cell>
          <cell r="I11">
            <v>0</v>
          </cell>
        </row>
        <row r="12">
          <cell r="D12">
            <v>1609938</v>
          </cell>
          <cell r="E12">
            <v>29197</v>
          </cell>
          <cell r="F12">
            <v>29195</v>
          </cell>
          <cell r="G12">
            <v>1609938</v>
          </cell>
          <cell r="H12">
            <v>-45839</v>
          </cell>
          <cell r="I12">
            <v>0</v>
          </cell>
        </row>
        <row r="13">
          <cell r="D13">
            <v>563661</v>
          </cell>
          <cell r="E13">
            <v>18344</v>
          </cell>
          <cell r="F13">
            <v>18344</v>
          </cell>
          <cell r="G13">
            <v>563661</v>
          </cell>
          <cell r="H13">
            <v>-13995</v>
          </cell>
          <cell r="I13">
            <v>0</v>
          </cell>
        </row>
        <row r="14">
          <cell r="D14">
            <v>187263</v>
          </cell>
          <cell r="E14">
            <v>36001</v>
          </cell>
          <cell r="F14">
            <v>36001</v>
          </cell>
          <cell r="G14">
            <v>187263</v>
          </cell>
          <cell r="H14">
            <v>-37260</v>
          </cell>
          <cell r="I14">
            <v>0</v>
          </cell>
        </row>
        <row r="15">
          <cell r="D15">
            <v>642120</v>
          </cell>
          <cell r="E15">
            <v>24</v>
          </cell>
          <cell r="F15">
            <v>21</v>
          </cell>
          <cell r="G15">
            <v>642120</v>
          </cell>
          <cell r="H15">
            <v>-4179</v>
          </cell>
          <cell r="I15">
            <v>0</v>
          </cell>
        </row>
        <row r="16">
          <cell r="D16">
            <v>2262432</v>
          </cell>
          <cell r="E16">
            <v>61474</v>
          </cell>
          <cell r="F16">
            <v>61474</v>
          </cell>
          <cell r="G16">
            <v>2262432</v>
          </cell>
          <cell r="H16">
            <v>-90060</v>
          </cell>
          <cell r="I16">
            <v>0</v>
          </cell>
        </row>
        <row r="17">
          <cell r="D17">
            <v>369675</v>
          </cell>
          <cell r="E17">
            <v>7387</v>
          </cell>
          <cell r="F17">
            <v>7387</v>
          </cell>
          <cell r="G17">
            <v>369675</v>
          </cell>
          <cell r="H17">
            <v>-9619</v>
          </cell>
          <cell r="I17">
            <v>0</v>
          </cell>
        </row>
        <row r="18">
          <cell r="D18">
            <v>182136</v>
          </cell>
          <cell r="E18">
            <v>4437</v>
          </cell>
          <cell r="F18">
            <v>4436</v>
          </cell>
          <cell r="G18">
            <v>182136</v>
          </cell>
          <cell r="H18">
            <v>-6042</v>
          </cell>
          <cell r="I18">
            <v>0</v>
          </cell>
        </row>
        <row r="19">
          <cell r="D19">
            <v>2288</v>
          </cell>
          <cell r="E19">
            <v>1</v>
          </cell>
          <cell r="F19">
            <v>1</v>
          </cell>
          <cell r="G19">
            <v>2288</v>
          </cell>
          <cell r="H19">
            <v>-40</v>
          </cell>
          <cell r="I19">
            <v>0</v>
          </cell>
        </row>
        <row r="20">
          <cell r="D20">
            <v>43052</v>
          </cell>
          <cell r="E20">
            <v>344</v>
          </cell>
          <cell r="F20">
            <v>344</v>
          </cell>
          <cell r="G20">
            <v>43052</v>
          </cell>
          <cell r="H20">
            <v>-594</v>
          </cell>
          <cell r="I20">
            <v>0</v>
          </cell>
        </row>
        <row r="21">
          <cell r="D21">
            <v>450107</v>
          </cell>
          <cell r="E21">
            <v>2940</v>
          </cell>
          <cell r="F21">
            <v>2940</v>
          </cell>
          <cell r="G21">
            <v>450107</v>
          </cell>
          <cell r="H21">
            <v>-11392</v>
          </cell>
          <cell r="I21">
            <v>0</v>
          </cell>
        </row>
        <row r="22">
          <cell r="D22">
            <v>71536</v>
          </cell>
          <cell r="E22">
            <v>2849</v>
          </cell>
          <cell r="F22">
            <v>2849</v>
          </cell>
          <cell r="G22">
            <v>71536</v>
          </cell>
          <cell r="H22">
            <v>-6286</v>
          </cell>
          <cell r="I22">
            <v>0</v>
          </cell>
        </row>
        <row r="23">
          <cell r="D23">
            <v>91544</v>
          </cell>
          <cell r="E23">
            <v>798</v>
          </cell>
          <cell r="F23">
            <v>798</v>
          </cell>
          <cell r="G23">
            <v>91544</v>
          </cell>
          <cell r="H23">
            <v>-1472</v>
          </cell>
          <cell r="I23">
            <v>0</v>
          </cell>
        </row>
        <row r="24">
          <cell r="D24">
            <v>20681975</v>
          </cell>
          <cell r="E24">
            <v>374550</v>
          </cell>
          <cell r="F24">
            <v>374104</v>
          </cell>
          <cell r="G24">
            <v>20680411</v>
          </cell>
          <cell r="H24">
            <v>-530968</v>
          </cell>
          <cell r="I24">
            <v>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
      <sheetName val="indiv"/>
      <sheetName val="Assets"/>
      <sheetName val="Liabilities"/>
    </sheetNames>
    <sheetDataSet>
      <sheetData sheetId="0">
        <row r="10">
          <cell r="C10">
            <v>230556</v>
          </cell>
          <cell r="D10">
            <v>12089432</v>
          </cell>
          <cell r="E10">
            <v>17005915</v>
          </cell>
          <cell r="F10">
            <v>11159792</v>
          </cell>
          <cell r="G10">
            <v>0</v>
          </cell>
          <cell r="H10">
            <v>40485695</v>
          </cell>
        </row>
        <row r="11">
          <cell r="C11">
            <v>0</v>
          </cell>
          <cell r="D11">
            <v>3025100</v>
          </cell>
          <cell r="E11">
            <v>6453812</v>
          </cell>
          <cell r="F11">
            <v>2891197</v>
          </cell>
          <cell r="G11">
            <v>16478</v>
          </cell>
          <cell r="H11">
            <v>12386587</v>
          </cell>
        </row>
        <row r="12">
          <cell r="C12">
            <v>230556</v>
          </cell>
          <cell r="D12">
            <v>15114532</v>
          </cell>
          <cell r="E12">
            <v>23459727</v>
          </cell>
          <cell r="F12">
            <v>14050989</v>
          </cell>
          <cell r="G12">
            <v>16478</v>
          </cell>
          <cell r="H12">
            <v>52872282</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C3">
            <v>1192306</v>
          </cell>
        </row>
        <row r="4">
          <cell r="C4">
            <v>425342</v>
          </cell>
        </row>
        <row r="5">
          <cell r="C5">
            <v>-67902</v>
          </cell>
        </row>
        <row r="6">
          <cell r="C6">
            <v>-131108</v>
          </cell>
        </row>
        <row r="7">
          <cell r="C7">
            <v>-327392.29300000001</v>
          </cell>
        </row>
        <row r="8">
          <cell r="C8">
            <v>1091245.7069999999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raiffeisen.ro/wps/wcm/connect/71a38cf7-6b9b-4416-9e8d-c3c2f68d47a7/RBRO29-Prospect-admitere-la-tranzactionare.pdf?MOD=AJPER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G55"/>
  <sheetViews>
    <sheetView showGridLines="0" topLeftCell="A10" zoomScale="80" zoomScaleNormal="80" workbookViewId="0">
      <selection activeCell="D36" sqref="D36"/>
    </sheetView>
  </sheetViews>
  <sheetFormatPr defaultRowHeight="12.75"/>
  <cols>
    <col min="1" max="1" width="4.85546875" style="428" customWidth="1"/>
    <col min="2" max="2" width="23.85546875" style="439" customWidth="1"/>
    <col min="3" max="3" width="12.7109375" style="428" customWidth="1"/>
    <col min="4" max="4" width="57.140625" style="440" bestFit="1" customWidth="1"/>
    <col min="5" max="5" width="22.5703125" style="428" bestFit="1" customWidth="1"/>
    <col min="6" max="6" width="10" style="428" customWidth="1"/>
    <col min="7" max="7" width="26.85546875" style="425" bestFit="1" customWidth="1"/>
    <col min="8" max="242" width="8.85546875" style="428"/>
    <col min="243" max="243" width="31.85546875" style="428" bestFit="1" customWidth="1"/>
    <col min="244" max="244" width="15.42578125" style="428" customWidth="1"/>
    <col min="245" max="245" width="50" style="428" customWidth="1"/>
    <col min="246" max="246" width="35.140625" style="428" customWidth="1"/>
    <col min="247" max="498" width="8.85546875" style="428"/>
    <col min="499" max="499" width="31.85546875" style="428" bestFit="1" customWidth="1"/>
    <col min="500" max="500" width="15.42578125" style="428" customWidth="1"/>
    <col min="501" max="501" width="50" style="428" customWidth="1"/>
    <col min="502" max="502" width="35.140625" style="428" customWidth="1"/>
    <col min="503" max="754" width="8.85546875" style="428"/>
    <col min="755" max="755" width="31.85546875" style="428" bestFit="1" customWidth="1"/>
    <col min="756" max="756" width="15.42578125" style="428" customWidth="1"/>
    <col min="757" max="757" width="50" style="428" customWidth="1"/>
    <col min="758" max="758" width="35.140625" style="428" customWidth="1"/>
    <col min="759" max="1010" width="8.85546875" style="428"/>
    <col min="1011" max="1011" width="31.85546875" style="428" bestFit="1" customWidth="1"/>
    <col min="1012" max="1012" width="15.42578125" style="428" customWidth="1"/>
    <col min="1013" max="1013" width="50" style="428" customWidth="1"/>
    <col min="1014" max="1014" width="35.140625" style="428" customWidth="1"/>
    <col min="1015" max="1266" width="8.85546875" style="428"/>
    <col min="1267" max="1267" width="31.85546875" style="428" bestFit="1" customWidth="1"/>
    <col min="1268" max="1268" width="15.42578125" style="428" customWidth="1"/>
    <col min="1269" max="1269" width="50" style="428" customWidth="1"/>
    <col min="1270" max="1270" width="35.140625" style="428" customWidth="1"/>
    <col min="1271" max="1522" width="8.85546875" style="428"/>
    <col min="1523" max="1523" width="31.85546875" style="428" bestFit="1" customWidth="1"/>
    <col min="1524" max="1524" width="15.42578125" style="428" customWidth="1"/>
    <col min="1525" max="1525" width="50" style="428" customWidth="1"/>
    <col min="1526" max="1526" width="35.140625" style="428" customWidth="1"/>
    <col min="1527" max="1778" width="8.85546875" style="428"/>
    <col min="1779" max="1779" width="31.85546875" style="428" bestFit="1" customWidth="1"/>
    <col min="1780" max="1780" width="15.42578125" style="428" customWidth="1"/>
    <col min="1781" max="1781" width="50" style="428" customWidth="1"/>
    <col min="1782" max="1782" width="35.140625" style="428" customWidth="1"/>
    <col min="1783" max="2034" width="8.85546875" style="428"/>
    <col min="2035" max="2035" width="31.85546875" style="428" bestFit="1" customWidth="1"/>
    <col min="2036" max="2036" width="15.42578125" style="428" customWidth="1"/>
    <col min="2037" max="2037" width="50" style="428" customWidth="1"/>
    <col min="2038" max="2038" width="35.140625" style="428" customWidth="1"/>
    <col min="2039" max="2290" width="8.85546875" style="428"/>
    <col min="2291" max="2291" width="31.85546875" style="428" bestFit="1" customWidth="1"/>
    <col min="2292" max="2292" width="15.42578125" style="428" customWidth="1"/>
    <col min="2293" max="2293" width="50" style="428" customWidth="1"/>
    <col min="2294" max="2294" width="35.140625" style="428" customWidth="1"/>
    <col min="2295" max="2546" width="8.85546875" style="428"/>
    <col min="2547" max="2547" width="31.85546875" style="428" bestFit="1" customWidth="1"/>
    <col min="2548" max="2548" width="15.42578125" style="428" customWidth="1"/>
    <col min="2549" max="2549" width="50" style="428" customWidth="1"/>
    <col min="2550" max="2550" width="35.140625" style="428" customWidth="1"/>
    <col min="2551" max="2802" width="8.85546875" style="428"/>
    <col min="2803" max="2803" width="31.85546875" style="428" bestFit="1" customWidth="1"/>
    <col min="2804" max="2804" width="15.42578125" style="428" customWidth="1"/>
    <col min="2805" max="2805" width="50" style="428" customWidth="1"/>
    <col min="2806" max="2806" width="35.140625" style="428" customWidth="1"/>
    <col min="2807" max="3058" width="8.85546875" style="428"/>
    <col min="3059" max="3059" width="31.85546875" style="428" bestFit="1" customWidth="1"/>
    <col min="3060" max="3060" width="15.42578125" style="428" customWidth="1"/>
    <col min="3061" max="3061" width="50" style="428" customWidth="1"/>
    <col min="3062" max="3062" width="35.140625" style="428" customWidth="1"/>
    <col min="3063" max="3314" width="8.85546875" style="428"/>
    <col min="3315" max="3315" width="31.85546875" style="428" bestFit="1" customWidth="1"/>
    <col min="3316" max="3316" width="15.42578125" style="428" customWidth="1"/>
    <col min="3317" max="3317" width="50" style="428" customWidth="1"/>
    <col min="3318" max="3318" width="35.140625" style="428" customWidth="1"/>
    <col min="3319" max="3570" width="8.85546875" style="428"/>
    <col min="3571" max="3571" width="31.85546875" style="428" bestFit="1" customWidth="1"/>
    <col min="3572" max="3572" width="15.42578125" style="428" customWidth="1"/>
    <col min="3573" max="3573" width="50" style="428" customWidth="1"/>
    <col min="3574" max="3574" width="35.140625" style="428" customWidth="1"/>
    <col min="3575" max="3826" width="8.85546875" style="428"/>
    <col min="3827" max="3827" width="31.85546875" style="428" bestFit="1" customWidth="1"/>
    <col min="3828" max="3828" width="15.42578125" style="428" customWidth="1"/>
    <col min="3829" max="3829" width="50" style="428" customWidth="1"/>
    <col min="3830" max="3830" width="35.140625" style="428" customWidth="1"/>
    <col min="3831" max="4082" width="8.85546875" style="428"/>
    <col min="4083" max="4083" width="31.85546875" style="428" bestFit="1" customWidth="1"/>
    <col min="4084" max="4084" width="15.42578125" style="428" customWidth="1"/>
    <col min="4085" max="4085" width="50" style="428" customWidth="1"/>
    <col min="4086" max="4086" width="35.140625" style="428" customWidth="1"/>
    <col min="4087" max="4338" width="8.85546875" style="428"/>
    <col min="4339" max="4339" width="31.85546875" style="428" bestFit="1" customWidth="1"/>
    <col min="4340" max="4340" width="15.42578125" style="428" customWidth="1"/>
    <col min="4341" max="4341" width="50" style="428" customWidth="1"/>
    <col min="4342" max="4342" width="35.140625" style="428" customWidth="1"/>
    <col min="4343" max="4594" width="8.85546875" style="428"/>
    <col min="4595" max="4595" width="31.85546875" style="428" bestFit="1" customWidth="1"/>
    <col min="4596" max="4596" width="15.42578125" style="428" customWidth="1"/>
    <col min="4597" max="4597" width="50" style="428" customWidth="1"/>
    <col min="4598" max="4598" width="35.140625" style="428" customWidth="1"/>
    <col min="4599" max="4850" width="8.85546875" style="428"/>
    <col min="4851" max="4851" width="31.85546875" style="428" bestFit="1" customWidth="1"/>
    <col min="4852" max="4852" width="15.42578125" style="428" customWidth="1"/>
    <col min="4853" max="4853" width="50" style="428" customWidth="1"/>
    <col min="4854" max="4854" width="35.140625" style="428" customWidth="1"/>
    <col min="4855" max="5106" width="8.85546875" style="428"/>
    <col min="5107" max="5107" width="31.85546875" style="428" bestFit="1" customWidth="1"/>
    <col min="5108" max="5108" width="15.42578125" style="428" customWidth="1"/>
    <col min="5109" max="5109" width="50" style="428" customWidth="1"/>
    <col min="5110" max="5110" width="35.140625" style="428" customWidth="1"/>
    <col min="5111" max="5362" width="8.85546875" style="428"/>
    <col min="5363" max="5363" width="31.85546875" style="428" bestFit="1" customWidth="1"/>
    <col min="5364" max="5364" width="15.42578125" style="428" customWidth="1"/>
    <col min="5365" max="5365" width="50" style="428" customWidth="1"/>
    <col min="5366" max="5366" width="35.140625" style="428" customWidth="1"/>
    <col min="5367" max="5618" width="8.85546875" style="428"/>
    <col min="5619" max="5619" width="31.85546875" style="428" bestFit="1" customWidth="1"/>
    <col min="5620" max="5620" width="15.42578125" style="428" customWidth="1"/>
    <col min="5621" max="5621" width="50" style="428" customWidth="1"/>
    <col min="5622" max="5622" width="35.140625" style="428" customWidth="1"/>
    <col min="5623" max="5874" width="8.85546875" style="428"/>
    <col min="5875" max="5875" width="31.85546875" style="428" bestFit="1" customWidth="1"/>
    <col min="5876" max="5876" width="15.42578125" style="428" customWidth="1"/>
    <col min="5877" max="5877" width="50" style="428" customWidth="1"/>
    <col min="5878" max="5878" width="35.140625" style="428" customWidth="1"/>
    <col min="5879" max="6130" width="8.85546875" style="428"/>
    <col min="6131" max="6131" width="31.85546875" style="428" bestFit="1" customWidth="1"/>
    <col min="6132" max="6132" width="15.42578125" style="428" customWidth="1"/>
    <col min="6133" max="6133" width="50" style="428" customWidth="1"/>
    <col min="6134" max="6134" width="35.140625" style="428" customWidth="1"/>
    <col min="6135" max="6386" width="8.85546875" style="428"/>
    <col min="6387" max="6387" width="31.85546875" style="428" bestFit="1" customWidth="1"/>
    <col min="6388" max="6388" width="15.42578125" style="428" customWidth="1"/>
    <col min="6389" max="6389" width="50" style="428" customWidth="1"/>
    <col min="6390" max="6390" width="35.140625" style="428" customWidth="1"/>
    <col min="6391" max="6642" width="8.85546875" style="428"/>
    <col min="6643" max="6643" width="31.85546875" style="428" bestFit="1" customWidth="1"/>
    <col min="6644" max="6644" width="15.42578125" style="428" customWidth="1"/>
    <col min="6645" max="6645" width="50" style="428" customWidth="1"/>
    <col min="6646" max="6646" width="35.140625" style="428" customWidth="1"/>
    <col min="6647" max="6898" width="8.85546875" style="428"/>
    <col min="6899" max="6899" width="31.85546875" style="428" bestFit="1" customWidth="1"/>
    <col min="6900" max="6900" width="15.42578125" style="428" customWidth="1"/>
    <col min="6901" max="6901" width="50" style="428" customWidth="1"/>
    <col min="6902" max="6902" width="35.140625" style="428" customWidth="1"/>
    <col min="6903" max="7154" width="8.85546875" style="428"/>
    <col min="7155" max="7155" width="31.85546875" style="428" bestFit="1" customWidth="1"/>
    <col min="7156" max="7156" width="15.42578125" style="428" customWidth="1"/>
    <col min="7157" max="7157" width="50" style="428" customWidth="1"/>
    <col min="7158" max="7158" width="35.140625" style="428" customWidth="1"/>
    <col min="7159" max="7410" width="8.85546875" style="428"/>
    <col min="7411" max="7411" width="31.85546875" style="428" bestFit="1" customWidth="1"/>
    <col min="7412" max="7412" width="15.42578125" style="428" customWidth="1"/>
    <col min="7413" max="7413" width="50" style="428" customWidth="1"/>
    <col min="7414" max="7414" width="35.140625" style="428" customWidth="1"/>
    <col min="7415" max="7666" width="8.85546875" style="428"/>
    <col min="7667" max="7667" width="31.85546875" style="428" bestFit="1" customWidth="1"/>
    <col min="7668" max="7668" width="15.42578125" style="428" customWidth="1"/>
    <col min="7669" max="7669" width="50" style="428" customWidth="1"/>
    <col min="7670" max="7670" width="35.140625" style="428" customWidth="1"/>
    <col min="7671" max="7922" width="8.85546875" style="428"/>
    <col min="7923" max="7923" width="31.85546875" style="428" bestFit="1" customWidth="1"/>
    <col min="7924" max="7924" width="15.42578125" style="428" customWidth="1"/>
    <col min="7925" max="7925" width="50" style="428" customWidth="1"/>
    <col min="7926" max="7926" width="35.140625" style="428" customWidth="1"/>
    <col min="7927" max="8178" width="8.85546875" style="428"/>
    <col min="8179" max="8179" width="31.85546875" style="428" bestFit="1" customWidth="1"/>
    <col min="8180" max="8180" width="15.42578125" style="428" customWidth="1"/>
    <col min="8181" max="8181" width="50" style="428" customWidth="1"/>
    <col min="8182" max="8182" width="35.140625" style="428" customWidth="1"/>
    <col min="8183" max="8434" width="8.85546875" style="428"/>
    <col min="8435" max="8435" width="31.85546875" style="428" bestFit="1" customWidth="1"/>
    <col min="8436" max="8436" width="15.42578125" style="428" customWidth="1"/>
    <col min="8437" max="8437" width="50" style="428" customWidth="1"/>
    <col min="8438" max="8438" width="35.140625" style="428" customWidth="1"/>
    <col min="8439" max="8690" width="8.85546875" style="428"/>
    <col min="8691" max="8691" width="31.85546875" style="428" bestFit="1" customWidth="1"/>
    <col min="8692" max="8692" width="15.42578125" style="428" customWidth="1"/>
    <col min="8693" max="8693" width="50" style="428" customWidth="1"/>
    <col min="8694" max="8694" width="35.140625" style="428" customWidth="1"/>
    <col min="8695" max="8946" width="8.85546875" style="428"/>
    <col min="8947" max="8947" width="31.85546875" style="428" bestFit="1" customWidth="1"/>
    <col min="8948" max="8948" width="15.42578125" style="428" customWidth="1"/>
    <col min="8949" max="8949" width="50" style="428" customWidth="1"/>
    <col min="8950" max="8950" width="35.140625" style="428" customWidth="1"/>
    <col min="8951" max="9202" width="8.85546875" style="428"/>
    <col min="9203" max="9203" width="31.85546875" style="428" bestFit="1" customWidth="1"/>
    <col min="9204" max="9204" width="15.42578125" style="428" customWidth="1"/>
    <col min="9205" max="9205" width="50" style="428" customWidth="1"/>
    <col min="9206" max="9206" width="35.140625" style="428" customWidth="1"/>
    <col min="9207" max="9458" width="8.85546875" style="428"/>
    <col min="9459" max="9459" width="31.85546875" style="428" bestFit="1" customWidth="1"/>
    <col min="9460" max="9460" width="15.42578125" style="428" customWidth="1"/>
    <col min="9461" max="9461" width="50" style="428" customWidth="1"/>
    <col min="9462" max="9462" width="35.140625" style="428" customWidth="1"/>
    <col min="9463" max="9714" width="8.85546875" style="428"/>
    <col min="9715" max="9715" width="31.85546875" style="428" bestFit="1" customWidth="1"/>
    <col min="9716" max="9716" width="15.42578125" style="428" customWidth="1"/>
    <col min="9717" max="9717" width="50" style="428" customWidth="1"/>
    <col min="9718" max="9718" width="35.140625" style="428" customWidth="1"/>
    <col min="9719" max="9970" width="8.85546875" style="428"/>
    <col min="9971" max="9971" width="31.85546875" style="428" bestFit="1" customWidth="1"/>
    <col min="9972" max="9972" width="15.42578125" style="428" customWidth="1"/>
    <col min="9973" max="9973" width="50" style="428" customWidth="1"/>
    <col min="9974" max="9974" width="35.140625" style="428" customWidth="1"/>
    <col min="9975" max="10226" width="8.85546875" style="428"/>
    <col min="10227" max="10227" width="31.85546875" style="428" bestFit="1" customWidth="1"/>
    <col min="10228" max="10228" width="15.42578125" style="428" customWidth="1"/>
    <col min="10229" max="10229" width="50" style="428" customWidth="1"/>
    <col min="10230" max="10230" width="35.140625" style="428" customWidth="1"/>
    <col min="10231" max="10482" width="8.85546875" style="428"/>
    <col min="10483" max="10483" width="31.85546875" style="428" bestFit="1" customWidth="1"/>
    <col min="10484" max="10484" width="15.42578125" style="428" customWidth="1"/>
    <col min="10485" max="10485" width="50" style="428" customWidth="1"/>
    <col min="10486" max="10486" width="35.140625" style="428" customWidth="1"/>
    <col min="10487" max="10738" width="8.85546875" style="428"/>
    <col min="10739" max="10739" width="31.85546875" style="428" bestFit="1" customWidth="1"/>
    <col min="10740" max="10740" width="15.42578125" style="428" customWidth="1"/>
    <col min="10741" max="10741" width="50" style="428" customWidth="1"/>
    <col min="10742" max="10742" width="35.140625" style="428" customWidth="1"/>
    <col min="10743" max="10994" width="8.85546875" style="428"/>
    <col min="10995" max="10995" width="31.85546875" style="428" bestFit="1" customWidth="1"/>
    <col min="10996" max="10996" width="15.42578125" style="428" customWidth="1"/>
    <col min="10997" max="10997" width="50" style="428" customWidth="1"/>
    <col min="10998" max="10998" width="35.140625" style="428" customWidth="1"/>
    <col min="10999" max="11250" width="8.85546875" style="428"/>
    <col min="11251" max="11251" width="31.85546875" style="428" bestFit="1" customWidth="1"/>
    <col min="11252" max="11252" width="15.42578125" style="428" customWidth="1"/>
    <col min="11253" max="11253" width="50" style="428" customWidth="1"/>
    <col min="11254" max="11254" width="35.140625" style="428" customWidth="1"/>
    <col min="11255" max="11506" width="8.85546875" style="428"/>
    <col min="11507" max="11507" width="31.85546875" style="428" bestFit="1" customWidth="1"/>
    <col min="11508" max="11508" width="15.42578125" style="428" customWidth="1"/>
    <col min="11509" max="11509" width="50" style="428" customWidth="1"/>
    <col min="11510" max="11510" width="35.140625" style="428" customWidth="1"/>
    <col min="11511" max="11762" width="8.85546875" style="428"/>
    <col min="11763" max="11763" width="31.85546875" style="428" bestFit="1" customWidth="1"/>
    <col min="11764" max="11764" width="15.42578125" style="428" customWidth="1"/>
    <col min="11765" max="11765" width="50" style="428" customWidth="1"/>
    <col min="11766" max="11766" width="35.140625" style="428" customWidth="1"/>
    <col min="11767" max="12018" width="8.85546875" style="428"/>
    <col min="12019" max="12019" width="31.85546875" style="428" bestFit="1" customWidth="1"/>
    <col min="12020" max="12020" width="15.42578125" style="428" customWidth="1"/>
    <col min="12021" max="12021" width="50" style="428" customWidth="1"/>
    <col min="12022" max="12022" width="35.140625" style="428" customWidth="1"/>
    <col min="12023" max="12274" width="8.85546875" style="428"/>
    <col min="12275" max="12275" width="31.85546875" style="428" bestFit="1" customWidth="1"/>
    <col min="12276" max="12276" width="15.42578125" style="428" customWidth="1"/>
    <col min="12277" max="12277" width="50" style="428" customWidth="1"/>
    <col min="12278" max="12278" width="35.140625" style="428" customWidth="1"/>
    <col min="12279" max="12530" width="8.85546875" style="428"/>
    <col min="12531" max="12531" width="31.85546875" style="428" bestFit="1" customWidth="1"/>
    <col min="12532" max="12532" width="15.42578125" style="428" customWidth="1"/>
    <col min="12533" max="12533" width="50" style="428" customWidth="1"/>
    <col min="12534" max="12534" width="35.140625" style="428" customWidth="1"/>
    <col min="12535" max="12786" width="8.85546875" style="428"/>
    <col min="12787" max="12787" width="31.85546875" style="428" bestFit="1" customWidth="1"/>
    <col min="12788" max="12788" width="15.42578125" style="428" customWidth="1"/>
    <col min="12789" max="12789" width="50" style="428" customWidth="1"/>
    <col min="12790" max="12790" width="35.140625" style="428" customWidth="1"/>
    <col min="12791" max="13042" width="8.85546875" style="428"/>
    <col min="13043" max="13043" width="31.85546875" style="428" bestFit="1" customWidth="1"/>
    <col min="13044" max="13044" width="15.42578125" style="428" customWidth="1"/>
    <col min="13045" max="13045" width="50" style="428" customWidth="1"/>
    <col min="13046" max="13046" width="35.140625" style="428" customWidth="1"/>
    <col min="13047" max="13298" width="8.85546875" style="428"/>
    <col min="13299" max="13299" width="31.85546875" style="428" bestFit="1" customWidth="1"/>
    <col min="13300" max="13300" width="15.42578125" style="428" customWidth="1"/>
    <col min="13301" max="13301" width="50" style="428" customWidth="1"/>
    <col min="13302" max="13302" width="35.140625" style="428" customWidth="1"/>
    <col min="13303" max="13554" width="8.85546875" style="428"/>
    <col min="13555" max="13555" width="31.85546875" style="428" bestFit="1" customWidth="1"/>
    <col min="13556" max="13556" width="15.42578125" style="428" customWidth="1"/>
    <col min="13557" max="13557" width="50" style="428" customWidth="1"/>
    <col min="13558" max="13558" width="35.140625" style="428" customWidth="1"/>
    <col min="13559" max="13810" width="8.85546875" style="428"/>
    <col min="13811" max="13811" width="31.85546875" style="428" bestFit="1" customWidth="1"/>
    <col min="13812" max="13812" width="15.42578125" style="428" customWidth="1"/>
    <col min="13813" max="13813" width="50" style="428" customWidth="1"/>
    <col min="13814" max="13814" width="35.140625" style="428" customWidth="1"/>
    <col min="13815" max="14066" width="8.85546875" style="428"/>
    <col min="14067" max="14067" width="31.85546875" style="428" bestFit="1" customWidth="1"/>
    <col min="14068" max="14068" width="15.42578125" style="428" customWidth="1"/>
    <col min="14069" max="14069" width="50" style="428" customWidth="1"/>
    <col min="14070" max="14070" width="35.140625" style="428" customWidth="1"/>
    <col min="14071" max="14322" width="8.85546875" style="428"/>
    <col min="14323" max="14323" width="31.85546875" style="428" bestFit="1" customWidth="1"/>
    <col min="14324" max="14324" width="15.42578125" style="428" customWidth="1"/>
    <col min="14325" max="14325" width="50" style="428" customWidth="1"/>
    <col min="14326" max="14326" width="35.140625" style="428" customWidth="1"/>
    <col min="14327" max="14578" width="8.85546875" style="428"/>
    <col min="14579" max="14579" width="31.85546875" style="428" bestFit="1" customWidth="1"/>
    <col min="14580" max="14580" width="15.42578125" style="428" customWidth="1"/>
    <col min="14581" max="14581" width="50" style="428" customWidth="1"/>
    <col min="14582" max="14582" width="35.140625" style="428" customWidth="1"/>
    <col min="14583" max="14834" width="8.85546875" style="428"/>
    <col min="14835" max="14835" width="31.85546875" style="428" bestFit="1" customWidth="1"/>
    <col min="14836" max="14836" width="15.42578125" style="428" customWidth="1"/>
    <col min="14837" max="14837" width="50" style="428" customWidth="1"/>
    <col min="14838" max="14838" width="35.140625" style="428" customWidth="1"/>
    <col min="14839" max="15090" width="8.85546875" style="428"/>
    <col min="15091" max="15091" width="31.85546875" style="428" bestFit="1" customWidth="1"/>
    <col min="15092" max="15092" width="15.42578125" style="428" customWidth="1"/>
    <col min="15093" max="15093" width="50" style="428" customWidth="1"/>
    <col min="15094" max="15094" width="35.140625" style="428" customWidth="1"/>
    <col min="15095" max="15346" width="8.85546875" style="428"/>
    <col min="15347" max="15347" width="31.85546875" style="428" bestFit="1" customWidth="1"/>
    <col min="15348" max="15348" width="15.42578125" style="428" customWidth="1"/>
    <col min="15349" max="15349" width="50" style="428" customWidth="1"/>
    <col min="15350" max="15350" width="35.140625" style="428" customWidth="1"/>
    <col min="15351" max="15602" width="8.85546875" style="428"/>
    <col min="15603" max="15603" width="31.85546875" style="428" bestFit="1" customWidth="1"/>
    <col min="15604" max="15604" width="15.42578125" style="428" customWidth="1"/>
    <col min="15605" max="15605" width="50" style="428" customWidth="1"/>
    <col min="15606" max="15606" width="35.140625" style="428" customWidth="1"/>
    <col min="15607" max="15858" width="8.85546875" style="428"/>
    <col min="15859" max="15859" width="31.85546875" style="428" bestFit="1" customWidth="1"/>
    <col min="15860" max="15860" width="15.42578125" style="428" customWidth="1"/>
    <col min="15861" max="15861" width="50" style="428" customWidth="1"/>
    <col min="15862" max="15862" width="35.140625" style="428" customWidth="1"/>
    <col min="15863" max="16114" width="8.85546875" style="428"/>
    <col min="16115" max="16115" width="31.85546875" style="428" bestFit="1" customWidth="1"/>
    <col min="16116" max="16116" width="15.42578125" style="428" customWidth="1"/>
    <col min="16117" max="16117" width="50" style="428" customWidth="1"/>
    <col min="16118" max="16118" width="35.140625" style="428" customWidth="1"/>
    <col min="16119" max="16384" width="8.85546875" style="428"/>
  </cols>
  <sheetData>
    <row r="2" spans="2:6" s="425" customFormat="1">
      <c r="B2" s="657" t="s">
        <v>1421</v>
      </c>
      <c r="C2" s="657"/>
      <c r="D2" s="657"/>
      <c r="E2" s="423"/>
      <c r="F2" s="424"/>
    </row>
    <row r="3" spans="2:6" s="425" customFormat="1">
      <c r="B3" s="426"/>
      <c r="C3" s="424"/>
      <c r="D3" s="427"/>
      <c r="E3" s="424"/>
      <c r="F3" s="424"/>
    </row>
    <row r="5" spans="2:6">
      <c r="B5" s="137" t="s">
        <v>0</v>
      </c>
      <c r="C5" s="510" t="s">
        <v>1</v>
      </c>
      <c r="D5" s="137" t="s">
        <v>2</v>
      </c>
      <c r="E5" s="510" t="s">
        <v>3</v>
      </c>
    </row>
    <row r="6" spans="2:6" ht="25.5">
      <c r="B6" s="658" t="s">
        <v>1128</v>
      </c>
      <c r="C6" s="523" t="s">
        <v>1129</v>
      </c>
      <c r="D6" s="599" t="s">
        <v>1132</v>
      </c>
      <c r="E6" s="553" t="s">
        <v>1164</v>
      </c>
    </row>
    <row r="7" spans="2:6" ht="25.5">
      <c r="B7" s="659"/>
      <c r="C7" s="523" t="s">
        <v>1130</v>
      </c>
      <c r="D7" s="599" t="s">
        <v>1176</v>
      </c>
      <c r="E7" s="553" t="s">
        <v>1177</v>
      </c>
    </row>
    <row r="8" spans="2:6" ht="25.5">
      <c r="B8" s="659"/>
      <c r="C8" s="523" t="s">
        <v>1131</v>
      </c>
      <c r="D8" s="599" t="s">
        <v>1200</v>
      </c>
      <c r="E8" s="553" t="s">
        <v>1178</v>
      </c>
    </row>
    <row r="9" spans="2:6" ht="15">
      <c r="B9" s="660"/>
      <c r="C9" s="523" t="s">
        <v>1425</v>
      </c>
      <c r="D9" s="599" t="s">
        <v>1424</v>
      </c>
      <c r="E9" s="553" t="s">
        <v>1426</v>
      </c>
    </row>
    <row r="10" spans="2:6" ht="15">
      <c r="B10" s="654" t="s">
        <v>4</v>
      </c>
      <c r="C10" s="429" t="s">
        <v>5</v>
      </c>
      <c r="D10" s="430" t="s">
        <v>6</v>
      </c>
      <c r="E10" s="569" t="s">
        <v>1201</v>
      </c>
    </row>
    <row r="11" spans="2:6" ht="15">
      <c r="B11" s="655"/>
      <c r="C11" s="429" t="s">
        <v>7</v>
      </c>
      <c r="D11" s="430" t="s">
        <v>8</v>
      </c>
      <c r="E11" s="569" t="s">
        <v>1202</v>
      </c>
    </row>
    <row r="12" spans="2:6" ht="25.5">
      <c r="B12" s="655"/>
      <c r="C12" s="429" t="s">
        <v>1203</v>
      </c>
      <c r="D12" s="432" t="s">
        <v>1204</v>
      </c>
      <c r="E12" s="569" t="s">
        <v>1312</v>
      </c>
    </row>
    <row r="13" spans="2:6">
      <c r="B13" s="655"/>
      <c r="C13" s="184" t="s">
        <v>9</v>
      </c>
      <c r="D13" s="432" t="s">
        <v>10</v>
      </c>
      <c r="E13" s="431" t="s">
        <v>11</v>
      </c>
    </row>
    <row r="14" spans="2:6" ht="25.5">
      <c r="B14" s="656"/>
      <c r="C14" s="184"/>
      <c r="D14" s="432" t="s">
        <v>1376</v>
      </c>
      <c r="E14" s="568" t="s">
        <v>1397</v>
      </c>
    </row>
    <row r="15" spans="2:6">
      <c r="B15" s="654" t="s">
        <v>12</v>
      </c>
      <c r="C15" s="429" t="s">
        <v>13</v>
      </c>
      <c r="D15" s="430" t="s">
        <v>14</v>
      </c>
      <c r="E15" s="431" t="s">
        <v>15</v>
      </c>
    </row>
    <row r="16" spans="2:6" ht="25.5">
      <c r="B16" s="655"/>
      <c r="C16" s="429" t="s">
        <v>1313</v>
      </c>
      <c r="D16" s="430" t="s">
        <v>1314</v>
      </c>
      <c r="E16" s="569" t="s">
        <v>1315</v>
      </c>
    </row>
    <row r="17" spans="2:5" ht="25.5">
      <c r="B17" s="655"/>
      <c r="C17" s="429" t="s">
        <v>1317</v>
      </c>
      <c r="D17" s="430" t="s">
        <v>1316</v>
      </c>
      <c r="E17" s="568" t="s">
        <v>1318</v>
      </c>
    </row>
    <row r="18" spans="2:5" ht="25.5">
      <c r="B18" s="655"/>
      <c r="C18" s="429" t="s">
        <v>1319</v>
      </c>
      <c r="D18" s="430" t="s">
        <v>1320</v>
      </c>
      <c r="E18" s="568" t="s">
        <v>1321</v>
      </c>
    </row>
    <row r="19" spans="2:5" ht="26.45" customHeight="1">
      <c r="B19" s="654" t="s">
        <v>1322</v>
      </c>
      <c r="C19" s="429" t="s">
        <v>1324</v>
      </c>
      <c r="D19" s="430" t="s">
        <v>1323</v>
      </c>
      <c r="E19" s="569" t="s">
        <v>1325</v>
      </c>
    </row>
    <row r="20" spans="2:5" ht="15">
      <c r="B20" s="655"/>
      <c r="C20" s="429" t="s">
        <v>1327</v>
      </c>
      <c r="D20" s="430" t="s">
        <v>1326</v>
      </c>
      <c r="E20" s="569" t="s">
        <v>1334</v>
      </c>
    </row>
    <row r="21" spans="2:5" ht="25.5">
      <c r="B21" s="655"/>
      <c r="C21" s="429" t="s">
        <v>1329</v>
      </c>
      <c r="D21" s="430" t="s">
        <v>1328</v>
      </c>
      <c r="E21" s="569" t="s">
        <v>1335</v>
      </c>
    </row>
    <row r="22" spans="2:5" ht="25.5">
      <c r="B22" s="655"/>
      <c r="C22" s="429" t="s">
        <v>1331</v>
      </c>
      <c r="D22" s="430" t="s">
        <v>1330</v>
      </c>
      <c r="E22" s="569" t="s">
        <v>1336</v>
      </c>
    </row>
    <row r="23" spans="2:5" ht="25.5">
      <c r="B23" s="655"/>
      <c r="C23" s="429" t="s">
        <v>1333</v>
      </c>
      <c r="D23" s="430" t="s">
        <v>1332</v>
      </c>
      <c r="E23" s="569" t="s">
        <v>1493</v>
      </c>
    </row>
    <row r="24" spans="2:5" ht="15">
      <c r="B24" s="509" t="s">
        <v>16</v>
      </c>
      <c r="C24" s="433" t="s">
        <v>1338</v>
      </c>
      <c r="D24" s="430" t="s">
        <v>1337</v>
      </c>
      <c r="E24" s="569" t="s">
        <v>1339</v>
      </c>
    </row>
    <row r="25" spans="2:5" ht="25.5">
      <c r="B25" s="654" t="s">
        <v>1340</v>
      </c>
      <c r="C25" s="433" t="s">
        <v>1342</v>
      </c>
      <c r="D25" s="430" t="s">
        <v>1341</v>
      </c>
      <c r="E25" s="569" t="s">
        <v>1355</v>
      </c>
    </row>
    <row r="26" spans="2:5" ht="25.5">
      <c r="B26" s="655"/>
      <c r="C26" s="433" t="s">
        <v>1344</v>
      </c>
      <c r="D26" s="430" t="s">
        <v>1343</v>
      </c>
      <c r="E26" s="569" t="s">
        <v>1356</v>
      </c>
    </row>
    <row r="27" spans="2:5" ht="25.5">
      <c r="B27" s="655"/>
      <c r="C27" s="433" t="s">
        <v>1346</v>
      </c>
      <c r="D27" s="430" t="s">
        <v>1345</v>
      </c>
      <c r="E27" s="569" t="s">
        <v>1357</v>
      </c>
    </row>
    <row r="28" spans="2:5" ht="15">
      <c r="B28" s="655"/>
      <c r="C28" s="433" t="s">
        <v>1348</v>
      </c>
      <c r="D28" s="430" t="s">
        <v>1347</v>
      </c>
      <c r="E28" s="569" t="s">
        <v>1358</v>
      </c>
    </row>
    <row r="29" spans="2:5" ht="15">
      <c r="B29" s="655"/>
      <c r="C29" s="433" t="s">
        <v>1350</v>
      </c>
      <c r="D29" s="430" t="s">
        <v>1349</v>
      </c>
      <c r="E29" s="569" t="s">
        <v>1359</v>
      </c>
    </row>
    <row r="30" spans="2:5" ht="15">
      <c r="B30" s="655"/>
      <c r="C30" s="433" t="s">
        <v>1352</v>
      </c>
      <c r="D30" s="430" t="s">
        <v>1351</v>
      </c>
      <c r="E30" s="569" t="s">
        <v>1360</v>
      </c>
    </row>
    <row r="31" spans="2:5" ht="15">
      <c r="B31" s="656"/>
      <c r="C31" s="433" t="s">
        <v>1354</v>
      </c>
      <c r="D31" s="430" t="s">
        <v>1353</v>
      </c>
      <c r="E31" s="569" t="s">
        <v>1361</v>
      </c>
    </row>
    <row r="32" spans="2:5" ht="15">
      <c r="B32" s="654" t="s">
        <v>1362</v>
      </c>
      <c r="C32" s="433" t="s">
        <v>1363</v>
      </c>
      <c r="D32" s="430" t="s">
        <v>1362</v>
      </c>
      <c r="E32" s="569" t="s">
        <v>1366</v>
      </c>
    </row>
    <row r="33" spans="2:5" ht="15">
      <c r="B33" s="655"/>
      <c r="C33" s="433" t="s">
        <v>1364</v>
      </c>
      <c r="D33" s="430" t="s">
        <v>1362</v>
      </c>
      <c r="E33" s="569" t="s">
        <v>1367</v>
      </c>
    </row>
    <row r="34" spans="2:5" ht="15">
      <c r="B34" s="656"/>
      <c r="C34" s="433" t="s">
        <v>1365</v>
      </c>
      <c r="D34" s="430" t="s">
        <v>1362</v>
      </c>
      <c r="E34" s="569" t="s">
        <v>1368</v>
      </c>
    </row>
    <row r="35" spans="2:5" ht="38.25">
      <c r="B35" s="612" t="s">
        <v>1369</v>
      </c>
      <c r="C35" s="433" t="s">
        <v>1371</v>
      </c>
      <c r="D35" s="430" t="s">
        <v>1370</v>
      </c>
      <c r="E35" s="569" t="s">
        <v>1372</v>
      </c>
    </row>
    <row r="36" spans="2:5" ht="25.5">
      <c r="B36" s="611" t="s">
        <v>1497</v>
      </c>
      <c r="C36" s="433" t="s">
        <v>1494</v>
      </c>
      <c r="D36" s="430" t="s">
        <v>1496</v>
      </c>
      <c r="E36" s="569" t="s">
        <v>1495</v>
      </c>
    </row>
    <row r="37" spans="2:5" ht="39.6" customHeight="1">
      <c r="B37" s="654" t="s">
        <v>1498</v>
      </c>
      <c r="C37" s="433" t="s">
        <v>1499</v>
      </c>
      <c r="D37" s="430" t="s">
        <v>1500</v>
      </c>
      <c r="E37" s="569" t="s">
        <v>1501</v>
      </c>
    </row>
    <row r="38" spans="2:5" ht="15">
      <c r="B38" s="656"/>
      <c r="C38" s="433" t="s">
        <v>1502</v>
      </c>
      <c r="D38" s="430" t="s">
        <v>1500</v>
      </c>
      <c r="E38" s="569" t="s">
        <v>1503</v>
      </c>
    </row>
    <row r="39" spans="2:5" ht="25.5">
      <c r="B39" s="664" t="s">
        <v>17</v>
      </c>
      <c r="C39" s="429" t="s">
        <v>18</v>
      </c>
      <c r="D39" s="430" t="s">
        <v>19</v>
      </c>
      <c r="E39" s="431" t="s">
        <v>18</v>
      </c>
    </row>
    <row r="40" spans="2:5" ht="38.25">
      <c r="B40" s="664"/>
      <c r="C40" s="429" t="s">
        <v>20</v>
      </c>
      <c r="D40" s="430" t="s">
        <v>21</v>
      </c>
      <c r="E40" s="431" t="s">
        <v>18</v>
      </c>
    </row>
    <row r="41" spans="2:5" ht="25.5">
      <c r="B41" s="664"/>
      <c r="C41" s="429" t="s">
        <v>22</v>
      </c>
      <c r="D41" s="430" t="s">
        <v>23</v>
      </c>
      <c r="E41" s="431" t="s">
        <v>18</v>
      </c>
    </row>
    <row r="42" spans="2:5" ht="25.5">
      <c r="B42" s="664" t="s">
        <v>24</v>
      </c>
      <c r="C42" s="275" t="s">
        <v>25</v>
      </c>
      <c r="D42" s="432" t="s">
        <v>26</v>
      </c>
      <c r="E42" s="434" t="s">
        <v>27</v>
      </c>
    </row>
    <row r="43" spans="2:5">
      <c r="B43" s="664"/>
      <c r="C43" s="275" t="s">
        <v>28</v>
      </c>
      <c r="D43" s="432" t="s">
        <v>29</v>
      </c>
      <c r="E43" s="435" t="s">
        <v>30</v>
      </c>
    </row>
    <row r="44" spans="2:5">
      <c r="B44" s="664" t="s">
        <v>31</v>
      </c>
      <c r="C44" s="184" t="s">
        <v>32</v>
      </c>
      <c r="D44" s="432" t="s">
        <v>33</v>
      </c>
      <c r="E44" s="431" t="s">
        <v>34</v>
      </c>
    </row>
    <row r="45" spans="2:5">
      <c r="B45" s="664"/>
      <c r="C45" s="429" t="s">
        <v>35</v>
      </c>
      <c r="D45" s="432" t="s">
        <v>36</v>
      </c>
      <c r="E45" s="431" t="s">
        <v>37</v>
      </c>
    </row>
    <row r="46" spans="2:5" ht="25.5">
      <c r="B46" s="509" t="s">
        <v>38</v>
      </c>
      <c r="C46" s="184" t="s">
        <v>1374</v>
      </c>
      <c r="D46" s="432" t="s">
        <v>1373</v>
      </c>
      <c r="E46" s="569" t="s">
        <v>1375</v>
      </c>
    </row>
    <row r="47" spans="2:5" ht="38.25">
      <c r="B47" s="436" t="s">
        <v>39</v>
      </c>
      <c r="C47" s="437" t="s">
        <v>40</v>
      </c>
      <c r="D47" s="438" t="s">
        <v>41</v>
      </c>
      <c r="E47" s="431" t="s">
        <v>42</v>
      </c>
    </row>
    <row r="48" spans="2:5" ht="25.5">
      <c r="B48" s="661" t="s">
        <v>1398</v>
      </c>
      <c r="C48" s="437" t="s">
        <v>1400</v>
      </c>
      <c r="D48" s="438" t="s">
        <v>1399</v>
      </c>
      <c r="E48" s="569" t="s">
        <v>1414</v>
      </c>
    </row>
    <row r="49" spans="2:5" ht="25.5">
      <c r="B49" s="662"/>
      <c r="C49" s="437" t="s">
        <v>1402</v>
      </c>
      <c r="D49" s="438" t="s">
        <v>1401</v>
      </c>
      <c r="E49" s="569" t="s">
        <v>1415</v>
      </c>
    </row>
    <row r="50" spans="2:5" ht="25.5">
      <c r="B50" s="663"/>
      <c r="C50" s="437" t="s">
        <v>1404</v>
      </c>
      <c r="D50" s="438" t="s">
        <v>1403</v>
      </c>
      <c r="E50" s="569" t="s">
        <v>1416</v>
      </c>
    </row>
    <row r="51" spans="2:5" ht="38.25">
      <c r="B51" s="661" t="s">
        <v>1405</v>
      </c>
      <c r="C51" s="437"/>
      <c r="D51" s="438" t="s">
        <v>1406</v>
      </c>
      <c r="E51" s="569" t="s">
        <v>1417</v>
      </c>
    </row>
    <row r="52" spans="2:5" ht="15">
      <c r="B52" s="662"/>
      <c r="C52" s="437" t="s">
        <v>1126</v>
      </c>
      <c r="D52" s="438" t="s">
        <v>1407</v>
      </c>
      <c r="E52" s="569" t="s">
        <v>1127</v>
      </c>
    </row>
    <row r="53" spans="2:5" ht="15">
      <c r="B53" s="662"/>
      <c r="C53" s="437" t="s">
        <v>1409</v>
      </c>
      <c r="D53" s="438" t="s">
        <v>1408</v>
      </c>
      <c r="E53" s="569" t="s">
        <v>1418</v>
      </c>
    </row>
    <row r="54" spans="2:5" ht="15">
      <c r="B54" s="662"/>
      <c r="C54" s="437" t="s">
        <v>1411</v>
      </c>
      <c r="D54" s="438" t="s">
        <v>1410</v>
      </c>
      <c r="E54" s="569" t="s">
        <v>1419</v>
      </c>
    </row>
    <row r="55" spans="2:5" ht="38.25">
      <c r="B55" s="663"/>
      <c r="C55" s="437" t="s">
        <v>1413</v>
      </c>
      <c r="D55" s="438" t="s">
        <v>1412</v>
      </c>
      <c r="E55" s="569" t="s">
        <v>1420</v>
      </c>
    </row>
  </sheetData>
  <mergeCells count="13">
    <mergeCell ref="B51:B55"/>
    <mergeCell ref="B48:B50"/>
    <mergeCell ref="B39:B41"/>
    <mergeCell ref="B42:B43"/>
    <mergeCell ref="B44:B45"/>
    <mergeCell ref="B32:B34"/>
    <mergeCell ref="B37:B38"/>
    <mergeCell ref="B2:D2"/>
    <mergeCell ref="B15:B18"/>
    <mergeCell ref="B19:B23"/>
    <mergeCell ref="B25:B31"/>
    <mergeCell ref="B6:B9"/>
    <mergeCell ref="B10:B14"/>
  </mergeCells>
  <hyperlinks>
    <hyperlink ref="E13" location="'KM1'!A1" display="KM1'!A1" xr:uid="{00000000-0004-0000-0000-000002000000}"/>
    <hyperlink ref="E15" location="UE_OV1!A1" display="UE_OV1!A1" xr:uid="{00000000-0004-0000-0000-000003000000}"/>
    <hyperlink ref="E42" location="LRSum!A1" display="LRSum!A1" xr:uid="{00000000-0004-0000-0000-000005000000}"/>
    <hyperlink ref="E43" location="LRcom!A1" display="LRcom!A1" xr:uid="{00000000-0004-0000-0000-000006000000}"/>
    <hyperlink ref="E44" location="'LIQ1'!A1" display="LIQ1'!A1" xr:uid="{00000000-0004-0000-0000-000007000000}"/>
    <hyperlink ref="E45" location="'LIQ2'!A1" display="LIQ2'!A1" xr:uid="{00000000-0004-0000-0000-000008000000}"/>
    <hyperlink ref="E39" location="'Formular 1 Covid'!A1" display="Formular 1 Covid" xr:uid="{00000000-0004-0000-0000-00000A000000}"/>
    <hyperlink ref="E40" location="'Formular 2 Covid'!A1" display="Formular 1 Covid" xr:uid="{00000000-0004-0000-0000-00000B000000}"/>
    <hyperlink ref="E41" location="'Formular 3 Covid'!A1" display="Formular 1 Covid" xr:uid="{00000000-0004-0000-0000-00000C000000}"/>
    <hyperlink ref="E47" location="IRRBB1!A1" display="IRRBB1'!A1" xr:uid="{00000000-0004-0000-0000-00000D000000}"/>
    <hyperlink ref="E6" location="'LI1'!A1" display="'LI1'!A1" xr:uid="{ADB24043-72D3-4CB6-83D8-1545AD45F9F7}"/>
    <hyperlink ref="E7" location="'LI2'!A1" display="'LI2'!A1" xr:uid="{37685A76-8AE6-4B21-B33E-3B5DFFE784C3}"/>
    <hyperlink ref="E8" location="'LI3'!A1" display="'LI3'!A1" xr:uid="{85A35EF7-56CF-426D-90AD-DA0D3B7DE9E3}"/>
    <hyperlink ref="E10" location="'CC1'!A1" display="'CC1'!A1" xr:uid="{604CAB59-A95F-4118-BBEA-56198D32277D}"/>
    <hyperlink ref="E11" location="'CC2'!A1" display="'CC2'!A1" xr:uid="{E788CF42-3526-444C-A584-540FAFF9C720}"/>
    <hyperlink ref="E12" location="CCA!A1" display="CCA!A1" xr:uid="{91724121-A66E-46CB-9614-83459F63EB79}"/>
    <hyperlink ref="E16" location="'CR8'!A1" display="'CR8'!A1" xr:uid="{E5FECC7F-62C6-47E2-8587-FDFA23043597}"/>
    <hyperlink ref="E17" location="CR10.3!A1" display="CR10.3!A1" xr:uid="{324863EB-2F27-4B8B-8C24-D3A176707FA7}"/>
    <hyperlink ref="E18" location="CR10.5!A1" display="CR10.5!A1" xr:uid="{E077E860-5519-4D14-9F55-6E4D78B39643}"/>
    <hyperlink ref="E19" location="'CCR1'!A1" display="'CCR1'!A1" xr:uid="{F8C98D43-5337-4CB5-9B78-284C5D1FFFC9}"/>
    <hyperlink ref="E20" location="'CCR2'!A1" display="'CCR2'!A1" xr:uid="{427BA1EE-EF69-4166-92B4-054C552511F9}"/>
    <hyperlink ref="E21" location="'CCR5'!A1" display="'CCR5'!A1" xr:uid="{3E5A2310-1948-44E7-9CE4-D72787E52950}"/>
    <hyperlink ref="E22" location="'CCR3'!A1" display="'CCR3'!A1" xr:uid="{403F5A90-B127-49B5-B14E-AE7BED7D9793}"/>
    <hyperlink ref="E24" location="' CCyB2'!A1" display="' CCyB2'!A1" xr:uid="{24EAB851-D04A-4FF2-8E55-7E260F146A15}"/>
    <hyperlink ref="E25" location="'CQ1'!A1" display="'CQ1'!A1" xr:uid="{D96FC987-1291-4E05-8528-8CF1BB710BBD}"/>
    <hyperlink ref="E26" location="'CQ3'!A1" display="'CQ3'!A1" xr:uid="{1C3DB60F-1004-46D6-913A-1644FE4DB4F8}"/>
    <hyperlink ref="E27" location="'CQ5'!A1" display="'CQ5'!A1" xr:uid="{95C25574-F2CD-40F0-A1DA-683A08370D0A}"/>
    <hyperlink ref="E28" location="'CQ7'!A1" display="'CQ7'!A1" xr:uid="{7A79BD51-5BBF-486C-9957-87FF240ECA07}"/>
    <hyperlink ref="E29" location="'CR1'!A1" display="'CR1'!A1" xr:uid="{C0907400-1B63-4212-A61E-DE9C83F236B9}"/>
    <hyperlink ref="E30" location="'CR1-A'!A1" display="'CR1-A'!A1" xr:uid="{4A4A7D34-0AB9-4850-AEE7-5D77439E6FAF}"/>
    <hyperlink ref="E31" location="'CR2'!A1" display="'CR2'!A1" xr:uid="{6ACDD7F3-C7F6-410D-96B0-EFC7C1FE71B5}"/>
    <hyperlink ref="E32" location="'AE1'!A1" display="'AE1'!A1" xr:uid="{BAEDFCA8-EC79-4D67-A9CC-EB9BB29FE10F}"/>
    <hyperlink ref="E33" location="'AE2'!A1" display="'AE2'!A1" xr:uid="{694AB2FB-350D-485C-82C0-06B6745892E5}"/>
    <hyperlink ref="E34" location="'AE3'!A1" display="'AE3'!A1" xr:uid="{4A8FAFB7-E601-48EA-93AB-36750A0D2282}"/>
    <hyperlink ref="E35" location="'CR5'!A1" display="'CR5'!A1" xr:uid="{9D938C0A-16B2-4627-95C3-933B75043DB0}"/>
    <hyperlink ref="E46" location="'MR1'!A1" display="'MR1'!A1" xr:uid="{9D54BE81-C3D9-40E0-BCAB-176E098ED792}"/>
    <hyperlink ref="E14" location="Tranzitorii!A1" display="Tranzitorii!A1" xr:uid="{F69DDBE2-3F04-40C7-8C08-81112CF6FBE3}"/>
    <hyperlink ref="E48" location="'SEC1'!A1" display="'SEC1'!A1" xr:uid="{FAFA80A3-1576-4DE4-8F02-6C7B06FF6F22}"/>
    <hyperlink ref="E49" location="'SEC3'!A1" display="'SEC3'!A1" xr:uid="{A816B023-E57E-45B7-AD8F-389B3B68FB8C}"/>
    <hyperlink ref="E50" location="'SEC5'!A1" display="'SEC5'!A1" xr:uid="{7635547B-0369-4780-845D-97945C56A733}"/>
    <hyperlink ref="E51" location="'Identified Staff'!A1" display="'Identified Staff'!A1" xr:uid="{0FA1A62A-12EA-454C-8C39-DDB434ED159C}"/>
    <hyperlink ref="E52" location="'REM1'!A1" display="'REM1'!A1" xr:uid="{35A77D73-7926-4417-9D4C-FBB4D03FEBCE}"/>
    <hyperlink ref="E53" location="'REM 3'!A1" display="'REM 3'!A1" xr:uid="{75F73BBD-8B4E-4150-A359-3EEE4E1EF284}"/>
    <hyperlink ref="E54" location="'REM 4'!A1" display="'REM 4'!A1" xr:uid="{CA1C620B-7273-46CE-AAF2-EF8B0DB6098F}"/>
    <hyperlink ref="E55" location="'REM 5'!A1" display="'REM 5'!A1" xr:uid="{13FF4B7F-A8C2-4C4C-A4DC-9EC189607594}"/>
    <hyperlink ref="E9" location="'PV1'!A1" display="'PV1'!A1" xr:uid="{204B7A4D-8564-4552-996D-EE83BC16F884}"/>
    <hyperlink ref="E23" location="'CRR4'!A1" display="'CRR4'!A1" xr:uid="{10534DC9-6ACF-453C-9C31-5254097DA687}"/>
    <hyperlink ref="E36" location="'CR4'!A1" display="'CR4'!A1" xr:uid="{2980FA0E-0831-43D7-82DD-076CA6B4DD88}"/>
    <hyperlink ref="E37" location="'CR6'!A1" display="'CR6'!A1" xr:uid="{E3585E0A-C80C-46D8-91C1-943E126A8A2E}"/>
    <hyperlink ref="E38" location="'CR6-A'!A1" display="'CR6-A'!A1" xr:uid="{4855F9B4-8348-41DD-BF23-02DBE93E1B25}"/>
  </hyperlinks>
  <printOptions horizontalCentered="1"/>
  <pageMargins left="0.45" right="0.45" top="0.5" bottom="0.5" header="0.3" footer="0.3"/>
  <pageSetup paperSize="9" orientation="landscape" r:id="rId1"/>
  <headerFooter differentOddEven="1">
    <oddFooter>&amp;C&amp;"arial unicode ms,Regular"&amp;9UniCredit Bank Internal Use Only&amp;L&amp;"Arial,Regular"&amp;09&amp;K000000 UniCredit Bank Internal Use Only</oddFooter>
    <evenFooter>&amp;C&amp;"Arial,Regular"&amp;09&amp;K000000 UniCredit Bank Internal Use Only</evenFooter>
    <firstFooter>&amp;C&amp;"Arial,Regular"&amp;09&amp;K000000 UniCredit Bank Internal Use Only</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C8F8C-5B1C-49DA-8BF8-54E490E5F9DF}">
  <dimension ref="A1:G31"/>
  <sheetViews>
    <sheetView zoomScale="80" zoomScaleNormal="80" workbookViewId="0">
      <selection activeCell="E10" sqref="E10"/>
    </sheetView>
  </sheetViews>
  <sheetFormatPr defaultColWidth="8.85546875" defaultRowHeight="12"/>
  <cols>
    <col min="1" max="1" width="8.85546875" style="632"/>
    <col min="2" max="2" width="3.5703125" style="632" customWidth="1"/>
    <col min="3" max="3" width="53.5703125" style="632" customWidth="1"/>
    <col min="4" max="7" width="13.85546875" style="633" bestFit="1" customWidth="1"/>
    <col min="8" max="16384" width="8.85546875" style="632"/>
  </cols>
  <sheetData>
    <row r="1" spans="1:7">
      <c r="A1" s="631" t="s">
        <v>43</v>
      </c>
    </row>
    <row r="3" spans="1:7">
      <c r="B3" s="730" t="s">
        <v>1376</v>
      </c>
      <c r="C3" s="731"/>
      <c r="D3" s="634" t="s">
        <v>948</v>
      </c>
      <c r="E3" s="634" t="s">
        <v>1040</v>
      </c>
      <c r="F3" s="634" t="s">
        <v>222</v>
      </c>
      <c r="G3" s="634" t="s">
        <v>867</v>
      </c>
    </row>
    <row r="4" spans="1:7" ht="12.75" thickBot="1">
      <c r="B4" s="732" t="s">
        <v>1377</v>
      </c>
      <c r="C4" s="733"/>
      <c r="D4" s="733"/>
      <c r="E4" s="733"/>
      <c r="F4" s="733"/>
      <c r="G4" s="733"/>
    </row>
    <row r="5" spans="1:7">
      <c r="B5" s="734">
        <v>1</v>
      </c>
      <c r="C5" s="635" t="s">
        <v>1504</v>
      </c>
      <c r="D5" s="636">
        <v>5148261</v>
      </c>
      <c r="E5" s="636">
        <v>4990347</v>
      </c>
      <c r="F5" s="636">
        <v>4792036</v>
      </c>
      <c r="G5" s="637">
        <v>4647692</v>
      </c>
    </row>
    <row r="6" spans="1:7" ht="24">
      <c r="B6" s="735"/>
      <c r="C6" s="638" t="s">
        <v>1422</v>
      </c>
      <c r="D6" s="639">
        <v>4993758</v>
      </c>
      <c r="E6" s="639">
        <v>4838083</v>
      </c>
      <c r="F6" s="639">
        <v>4662884</v>
      </c>
      <c r="G6" s="640">
        <v>4512313</v>
      </c>
    </row>
    <row r="7" spans="1:7" ht="48.75" thickBot="1">
      <c r="B7" s="736"/>
      <c r="C7" s="641" t="s">
        <v>1423</v>
      </c>
      <c r="D7" s="642">
        <v>5046629</v>
      </c>
      <c r="E7" s="642">
        <v>4860042</v>
      </c>
      <c r="F7" s="642">
        <v>4647043</v>
      </c>
      <c r="G7" s="643">
        <v>4572240</v>
      </c>
    </row>
    <row r="8" spans="1:7">
      <c r="B8" s="734">
        <v>2</v>
      </c>
      <c r="C8" s="635" t="s">
        <v>1505</v>
      </c>
      <c r="D8" s="636">
        <v>5757677</v>
      </c>
      <c r="E8" s="636">
        <v>5599798</v>
      </c>
      <c r="F8" s="636">
        <v>5401516</v>
      </c>
      <c r="G8" s="637">
        <v>4886267</v>
      </c>
    </row>
    <row r="9" spans="1:7" ht="24">
      <c r="B9" s="735"/>
      <c r="C9" s="638" t="s">
        <v>1378</v>
      </c>
      <c r="D9" s="639">
        <v>5603174</v>
      </c>
      <c r="E9" s="639">
        <v>5447533</v>
      </c>
      <c r="F9" s="639">
        <v>5272364</v>
      </c>
      <c r="G9" s="640">
        <v>4750888</v>
      </c>
    </row>
    <row r="10" spans="1:7" ht="48.75" thickBot="1">
      <c r="B10" s="736"/>
      <c r="C10" s="641" t="s">
        <v>1379</v>
      </c>
      <c r="D10" s="642">
        <v>5656045</v>
      </c>
      <c r="E10" s="642">
        <v>5469492</v>
      </c>
      <c r="F10" s="642">
        <v>5256523</v>
      </c>
      <c r="G10" s="643">
        <v>4810815</v>
      </c>
    </row>
    <row r="11" spans="1:7">
      <c r="B11" s="734">
        <v>3</v>
      </c>
      <c r="C11" s="635" t="s">
        <v>1506</v>
      </c>
      <c r="D11" s="636">
        <v>6620840</v>
      </c>
      <c r="E11" s="636">
        <v>6478099</v>
      </c>
      <c r="F11" s="636">
        <v>6277127</v>
      </c>
      <c r="G11" s="637">
        <v>5761351</v>
      </c>
    </row>
    <row r="12" spans="1:7" ht="24">
      <c r="B12" s="735"/>
      <c r="C12" s="638" t="s">
        <v>1380</v>
      </c>
      <c r="D12" s="639">
        <v>6466338</v>
      </c>
      <c r="E12" s="639">
        <v>6325834</v>
      </c>
      <c r="F12" s="639">
        <v>6147976</v>
      </c>
      <c r="G12" s="640">
        <v>5625972</v>
      </c>
    </row>
    <row r="13" spans="1:7" ht="48.75" thickBot="1">
      <c r="B13" s="735"/>
      <c r="C13" s="641" t="s">
        <v>1379</v>
      </c>
      <c r="D13" s="642">
        <v>6519208</v>
      </c>
      <c r="E13" s="642">
        <v>6347794</v>
      </c>
      <c r="F13" s="642">
        <v>6132134</v>
      </c>
      <c r="G13" s="643">
        <v>5685899</v>
      </c>
    </row>
    <row r="14" spans="1:7" ht="12.75" thickBot="1">
      <c r="B14" s="727" t="s">
        <v>1381</v>
      </c>
      <c r="C14" s="728"/>
      <c r="D14" s="728"/>
      <c r="E14" s="728"/>
      <c r="F14" s="728"/>
      <c r="G14" s="728"/>
    </row>
    <row r="15" spans="1:7">
      <c r="B15" s="725">
        <v>4</v>
      </c>
      <c r="C15" s="635" t="s">
        <v>1382</v>
      </c>
      <c r="D15" s="636">
        <v>31040203</v>
      </c>
      <c r="E15" s="636">
        <v>31633634</v>
      </c>
      <c r="F15" s="636">
        <v>30064271</v>
      </c>
      <c r="G15" s="637">
        <v>28728068</v>
      </c>
    </row>
    <row r="16" spans="1:7" ht="24.75" thickBot="1">
      <c r="B16" s="726"/>
      <c r="C16" s="641" t="s">
        <v>1383</v>
      </c>
      <c r="D16" s="642">
        <v>31037210</v>
      </c>
      <c r="E16" s="642">
        <v>31630641</v>
      </c>
      <c r="F16" s="642">
        <v>30061278</v>
      </c>
      <c r="G16" s="643">
        <v>28725075</v>
      </c>
    </row>
    <row r="17" spans="2:7" ht="12.75" thickBot="1">
      <c r="B17" s="727" t="s">
        <v>1384</v>
      </c>
      <c r="C17" s="728"/>
      <c r="D17" s="728"/>
      <c r="E17" s="728"/>
      <c r="F17" s="728"/>
      <c r="G17" s="728"/>
    </row>
    <row r="18" spans="2:7" ht="24">
      <c r="B18" s="725">
        <v>5</v>
      </c>
      <c r="C18" s="635" t="s">
        <v>1385</v>
      </c>
      <c r="D18" s="644">
        <v>0.16589999999999999</v>
      </c>
      <c r="E18" s="644">
        <v>0.1578</v>
      </c>
      <c r="F18" s="644">
        <v>0.15939999999999999</v>
      </c>
      <c r="G18" s="645">
        <v>0.1618</v>
      </c>
    </row>
    <row r="19" spans="2:7" ht="36">
      <c r="B19" s="726"/>
      <c r="C19" s="638" t="s">
        <v>1386</v>
      </c>
      <c r="D19" s="646">
        <v>0.16089999999999999</v>
      </c>
      <c r="E19" s="646">
        <v>0.153</v>
      </c>
      <c r="F19" s="646">
        <v>0.15509999999999999</v>
      </c>
      <c r="G19" s="647">
        <v>0.15709999999999999</v>
      </c>
    </row>
    <row r="20" spans="2:7" ht="60.75" thickBot="1">
      <c r="B20" s="729"/>
      <c r="C20" s="641" t="s">
        <v>1387</v>
      </c>
      <c r="D20" s="648">
        <v>0.16259999999999999</v>
      </c>
      <c r="E20" s="648">
        <v>0.15359999999999999</v>
      </c>
      <c r="F20" s="648">
        <v>0.15459999999999999</v>
      </c>
      <c r="G20" s="649">
        <v>0.15920000000000001</v>
      </c>
    </row>
    <row r="21" spans="2:7" ht="24">
      <c r="B21" s="725">
        <v>6</v>
      </c>
      <c r="C21" s="635" t="s">
        <v>1388</v>
      </c>
      <c r="D21" s="644">
        <v>0.1855</v>
      </c>
      <c r="E21" s="644">
        <v>0.17699999999999999</v>
      </c>
      <c r="F21" s="644">
        <v>0.1797</v>
      </c>
      <c r="G21" s="645">
        <v>0.1701</v>
      </c>
    </row>
    <row r="22" spans="2:7" ht="36">
      <c r="B22" s="726"/>
      <c r="C22" s="638" t="s">
        <v>1389</v>
      </c>
      <c r="D22" s="646">
        <v>0.18049999999999999</v>
      </c>
      <c r="E22" s="646">
        <v>0.17219999999999999</v>
      </c>
      <c r="F22" s="646">
        <v>0.1754</v>
      </c>
      <c r="G22" s="647">
        <v>0.16539999999999999</v>
      </c>
    </row>
    <row r="23" spans="2:7" ht="60.75" thickBot="1">
      <c r="B23" s="729"/>
      <c r="C23" s="641" t="s">
        <v>1390</v>
      </c>
      <c r="D23" s="648">
        <v>0.1822</v>
      </c>
      <c r="E23" s="648">
        <v>0.1729</v>
      </c>
      <c r="F23" s="648">
        <v>0.17480000000000001</v>
      </c>
      <c r="G23" s="649">
        <v>0.16750000000000001</v>
      </c>
    </row>
    <row r="24" spans="2:7">
      <c r="B24" s="725">
        <v>7</v>
      </c>
      <c r="C24" s="635" t="s">
        <v>1391</v>
      </c>
      <c r="D24" s="644">
        <v>0.21329999999999999</v>
      </c>
      <c r="E24" s="644">
        <v>0.20480000000000001</v>
      </c>
      <c r="F24" s="644">
        <v>0.20880000000000001</v>
      </c>
      <c r="G24" s="645">
        <v>0.20050000000000001</v>
      </c>
    </row>
    <row r="25" spans="2:7" ht="36">
      <c r="B25" s="726"/>
      <c r="C25" s="638" t="s">
        <v>1392</v>
      </c>
      <c r="D25" s="646">
        <v>0.20830000000000001</v>
      </c>
      <c r="E25" s="646">
        <v>0.2</v>
      </c>
      <c r="F25" s="646">
        <v>0.20449999999999999</v>
      </c>
      <c r="G25" s="647">
        <v>0.19589999999999999</v>
      </c>
    </row>
    <row r="26" spans="2:7" ht="60.75" thickBot="1">
      <c r="B26" s="726"/>
      <c r="C26" s="641" t="s">
        <v>1393</v>
      </c>
      <c r="D26" s="648">
        <v>0.21</v>
      </c>
      <c r="E26" s="648">
        <v>0.20069999999999999</v>
      </c>
      <c r="F26" s="648">
        <v>0.20399999999999999</v>
      </c>
      <c r="G26" s="649">
        <v>0.19789999999999999</v>
      </c>
    </row>
    <row r="27" spans="2:7" ht="12.75" thickBot="1">
      <c r="B27" s="727" t="s">
        <v>614</v>
      </c>
      <c r="C27" s="728"/>
      <c r="D27" s="728"/>
      <c r="E27" s="728"/>
      <c r="F27" s="728"/>
      <c r="G27" s="728"/>
    </row>
    <row r="28" spans="2:7" ht="24.75" thickBot="1">
      <c r="B28" s="650">
        <v>8</v>
      </c>
      <c r="C28" s="651" t="s">
        <v>1394</v>
      </c>
      <c r="D28" s="652">
        <v>66629390</v>
      </c>
      <c r="E28" s="652">
        <v>66201695</v>
      </c>
      <c r="F28" s="652">
        <v>64308841</v>
      </c>
      <c r="G28" s="653">
        <v>64004317</v>
      </c>
    </row>
    <row r="29" spans="2:7">
      <c r="B29" s="725">
        <v>9</v>
      </c>
      <c r="C29" s="635" t="s">
        <v>614</v>
      </c>
      <c r="D29" s="644">
        <v>8.6400000000000005E-2</v>
      </c>
      <c r="E29" s="644">
        <v>8.4599999999999995E-2</v>
      </c>
      <c r="F29" s="644">
        <v>8.4000000000000005E-2</v>
      </c>
      <c r="G29" s="645">
        <v>7.6300000000000007E-2</v>
      </c>
    </row>
    <row r="30" spans="2:7" ht="24">
      <c r="B30" s="726"/>
      <c r="C30" s="638" t="s">
        <v>1395</v>
      </c>
      <c r="D30" s="646">
        <v>8.4099999999999994E-2</v>
      </c>
      <c r="E30" s="646">
        <v>8.2299999999999998E-2</v>
      </c>
      <c r="F30" s="646">
        <v>8.2000000000000003E-2</v>
      </c>
      <c r="G30" s="647">
        <v>7.4200000000000002E-2</v>
      </c>
    </row>
    <row r="31" spans="2:7" ht="48.75" thickBot="1">
      <c r="B31" s="726"/>
      <c r="C31" s="641" t="s">
        <v>1396</v>
      </c>
      <c r="D31" s="648">
        <v>8.4900000000000003E-2</v>
      </c>
      <c r="E31" s="648">
        <v>8.2600000000000007E-2</v>
      </c>
      <c r="F31" s="648">
        <v>8.1699999999999995E-2</v>
      </c>
      <c r="G31" s="649">
        <v>7.5200000000000003E-2</v>
      </c>
    </row>
  </sheetData>
  <mergeCells count="13">
    <mergeCell ref="B3:C3"/>
    <mergeCell ref="B4:G4"/>
    <mergeCell ref="B5:B7"/>
    <mergeCell ref="B8:B10"/>
    <mergeCell ref="B11:B13"/>
    <mergeCell ref="B24:B26"/>
    <mergeCell ref="B27:G27"/>
    <mergeCell ref="B29:B31"/>
    <mergeCell ref="B14:G14"/>
    <mergeCell ref="B15:B16"/>
    <mergeCell ref="B17:G17"/>
    <mergeCell ref="B18:B20"/>
    <mergeCell ref="B21:B23"/>
  </mergeCells>
  <hyperlinks>
    <hyperlink ref="A1" location="Content!A1" display="Cuprins" xr:uid="{20954E6E-B42E-4CA0-92B8-D284EF30AC9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F36"/>
  <sheetViews>
    <sheetView showGridLines="0" zoomScale="99" zoomScaleNormal="100" workbookViewId="0">
      <selection activeCell="A2" sqref="A2:R13"/>
    </sheetView>
  </sheetViews>
  <sheetFormatPr defaultColWidth="9.140625" defaultRowHeight="12.75"/>
  <cols>
    <col min="1" max="1" width="5.28515625" style="135" bestFit="1" customWidth="1"/>
    <col min="2" max="2" width="6.42578125" style="135" customWidth="1"/>
    <col min="3" max="3" width="40.140625" style="135" customWidth="1"/>
    <col min="4" max="4" width="15.140625" style="135" customWidth="1"/>
    <col min="5" max="5" width="14.140625" style="135" customWidth="1"/>
    <col min="6" max="6" width="18.85546875" style="135" customWidth="1"/>
    <col min="7" max="16384" width="9.140625" style="135"/>
  </cols>
  <sheetData>
    <row r="1" spans="1:6">
      <c r="A1" s="116" t="s">
        <v>43</v>
      </c>
    </row>
    <row r="2" spans="1:6" ht="13.5" thickBot="1">
      <c r="B2" s="134" t="s">
        <v>219</v>
      </c>
    </row>
    <row r="3" spans="1:6" s="134" customFormat="1" ht="15" customHeight="1" thickBot="1">
      <c r="B3" s="737"/>
      <c r="C3" s="738"/>
      <c r="D3" s="743" t="s">
        <v>159</v>
      </c>
      <c r="E3" s="744"/>
      <c r="F3" s="745"/>
    </row>
    <row r="4" spans="1:6" ht="15" customHeight="1">
      <c r="B4" s="739"/>
      <c r="C4" s="740"/>
      <c r="D4" s="746" t="s">
        <v>220</v>
      </c>
      <c r="E4" s="747"/>
      <c r="F4" s="750" t="s">
        <v>221</v>
      </c>
    </row>
    <row r="5" spans="1:6" ht="14.45" customHeight="1" thickBot="1">
      <c r="B5" s="739"/>
      <c r="C5" s="740"/>
      <c r="D5" s="748"/>
      <c r="E5" s="749"/>
      <c r="F5" s="751"/>
    </row>
    <row r="6" spans="1:6" ht="14.45" customHeight="1">
      <c r="B6" s="741"/>
      <c r="C6" s="742"/>
      <c r="D6" s="441" t="s">
        <v>948</v>
      </c>
      <c r="E6" s="441" t="s">
        <v>222</v>
      </c>
      <c r="F6" s="450" t="s">
        <v>948</v>
      </c>
    </row>
    <row r="7" spans="1:6">
      <c r="B7" s="442">
        <v>1</v>
      </c>
      <c r="C7" s="139" t="s">
        <v>224</v>
      </c>
      <c r="D7" s="368">
        <v>25199734.727820709</v>
      </c>
      <c r="E7" s="368">
        <v>24732286.937267482</v>
      </c>
      <c r="F7" s="443">
        <v>2015978.7782256568</v>
      </c>
    </row>
    <row r="8" spans="1:6">
      <c r="B8" s="444">
        <v>2</v>
      </c>
      <c r="C8" s="185" t="s">
        <v>225</v>
      </c>
      <c r="D8" s="369">
        <v>2127678.8338267654</v>
      </c>
      <c r="E8" s="369">
        <v>2068159.1211834147</v>
      </c>
      <c r="F8" s="445">
        <v>170214.30670614124</v>
      </c>
    </row>
    <row r="9" spans="1:6">
      <c r="B9" s="444">
        <v>3</v>
      </c>
      <c r="C9" s="185" t="s">
        <v>226</v>
      </c>
      <c r="D9" s="369">
        <v>12543488.008337609</v>
      </c>
      <c r="E9" s="369">
        <v>12543870.018520851</v>
      </c>
      <c r="F9" s="445">
        <v>1003479.0406670088</v>
      </c>
    </row>
    <row r="10" spans="1:6">
      <c r="B10" s="444">
        <v>4</v>
      </c>
      <c r="C10" s="185" t="s">
        <v>227</v>
      </c>
      <c r="D10" s="369">
        <v>1747303.0935796001</v>
      </c>
      <c r="E10" s="369">
        <v>1801615.4774636</v>
      </c>
      <c r="F10" s="445">
        <v>139784.247486368</v>
      </c>
    </row>
    <row r="11" spans="1:6" ht="25.5">
      <c r="B11" s="444" t="s">
        <v>228</v>
      </c>
      <c r="C11" s="185" t="s">
        <v>229</v>
      </c>
      <c r="D11" s="369">
        <v>0</v>
      </c>
      <c r="E11" s="369">
        <v>0</v>
      </c>
      <c r="F11" s="445">
        <v>0</v>
      </c>
    </row>
    <row r="12" spans="1:6">
      <c r="B12" s="444">
        <v>5</v>
      </c>
      <c r="C12" s="185" t="s">
        <v>230</v>
      </c>
      <c r="D12" s="369">
        <v>10405048.105225001</v>
      </c>
      <c r="E12" s="369">
        <v>10000791.119796501</v>
      </c>
      <c r="F12" s="445">
        <v>832403.84841800015</v>
      </c>
    </row>
    <row r="13" spans="1:6">
      <c r="B13" s="442">
        <v>6</v>
      </c>
      <c r="C13" s="139" t="s">
        <v>231</v>
      </c>
      <c r="D13" s="368">
        <v>123519.78043133623</v>
      </c>
      <c r="E13" s="368">
        <v>119466.67776671782</v>
      </c>
      <c r="F13" s="443">
        <v>9881.5824345068995</v>
      </c>
    </row>
    <row r="14" spans="1:6">
      <c r="B14" s="444">
        <v>7</v>
      </c>
      <c r="C14" s="185" t="s">
        <v>225</v>
      </c>
      <c r="D14" s="369">
        <v>19816.837482799998</v>
      </c>
      <c r="E14" s="369">
        <v>38610.707864000004</v>
      </c>
      <c r="F14" s="445">
        <v>1585.346998624</v>
      </c>
    </row>
    <row r="15" spans="1:6">
      <c r="B15" s="444">
        <v>8</v>
      </c>
      <c r="C15" s="185" t="s">
        <v>232</v>
      </c>
      <c r="D15" s="369">
        <v>19783.0148271</v>
      </c>
      <c r="E15" s="369">
        <v>37905.966249199999</v>
      </c>
      <c r="F15" s="445">
        <v>1582.6411861680001</v>
      </c>
    </row>
    <row r="16" spans="1:6">
      <c r="B16" s="444" t="s">
        <v>233</v>
      </c>
      <c r="C16" s="185" t="s">
        <v>234</v>
      </c>
      <c r="D16" s="369">
        <v>0</v>
      </c>
      <c r="E16" s="369">
        <v>0</v>
      </c>
      <c r="F16" s="445">
        <v>0</v>
      </c>
    </row>
    <row r="17" spans="2:6">
      <c r="B17" s="444" t="s">
        <v>235</v>
      </c>
      <c r="C17" s="185" t="s">
        <v>236</v>
      </c>
      <c r="D17" s="369">
        <v>0</v>
      </c>
      <c r="E17" s="369">
        <v>0</v>
      </c>
      <c r="F17" s="445">
        <v>0</v>
      </c>
    </row>
    <row r="18" spans="2:6">
      <c r="B18" s="444">
        <v>9</v>
      </c>
      <c r="C18" s="185" t="s">
        <v>237</v>
      </c>
      <c r="D18" s="369">
        <v>33.822655700000006</v>
      </c>
      <c r="E18" s="369">
        <v>704.74161479999998</v>
      </c>
      <c r="F18" s="445">
        <v>2.7058124560000003</v>
      </c>
    </row>
    <row r="19" spans="2:6">
      <c r="B19" s="442">
        <v>15</v>
      </c>
      <c r="C19" s="139" t="s">
        <v>238</v>
      </c>
      <c r="D19" s="368">
        <v>0</v>
      </c>
      <c r="E19" s="368">
        <v>0</v>
      </c>
      <c r="F19" s="443">
        <v>0</v>
      </c>
    </row>
    <row r="20" spans="2:6" ht="25.5">
      <c r="B20" s="444">
        <v>16</v>
      </c>
      <c r="C20" s="185" t="s">
        <v>239</v>
      </c>
      <c r="D20" s="369">
        <v>0</v>
      </c>
      <c r="E20" s="369">
        <v>0</v>
      </c>
      <c r="F20" s="445">
        <v>0</v>
      </c>
    </row>
    <row r="21" spans="2:6">
      <c r="B21" s="444">
        <v>17</v>
      </c>
      <c r="C21" s="185" t="s">
        <v>240</v>
      </c>
      <c r="D21" s="369">
        <v>258567.99020279999</v>
      </c>
      <c r="E21" s="369">
        <v>89451.749735000005</v>
      </c>
      <c r="F21" s="445">
        <v>20685.439216224</v>
      </c>
    </row>
    <row r="22" spans="2:6">
      <c r="B22" s="444">
        <v>18</v>
      </c>
      <c r="C22" s="185" t="s">
        <v>241</v>
      </c>
      <c r="D22" s="369">
        <v>246006.0087146</v>
      </c>
      <c r="E22" s="369">
        <v>39950.889826499995</v>
      </c>
      <c r="F22" s="445">
        <v>19680.480697168001</v>
      </c>
    </row>
    <row r="23" spans="2:6">
      <c r="B23" s="444">
        <v>19</v>
      </c>
      <c r="C23" s="185" t="s">
        <v>242</v>
      </c>
      <c r="D23" s="369">
        <v>0</v>
      </c>
      <c r="E23" s="369">
        <v>0</v>
      </c>
      <c r="F23" s="445">
        <v>0</v>
      </c>
    </row>
    <row r="24" spans="2:6">
      <c r="B24" s="444" t="s">
        <v>243</v>
      </c>
      <c r="C24" s="185" t="s">
        <v>244</v>
      </c>
      <c r="D24" s="368">
        <v>12561.981488199999</v>
      </c>
      <c r="E24" s="368">
        <v>49500.859908500002</v>
      </c>
      <c r="F24" s="443">
        <v>1004.9585190559999</v>
      </c>
    </row>
    <row r="25" spans="2:6" ht="25.5">
      <c r="B25" s="442">
        <v>20</v>
      </c>
      <c r="C25" s="139" t="s">
        <v>245</v>
      </c>
      <c r="D25" s="369">
        <v>0</v>
      </c>
      <c r="E25" s="369">
        <v>0</v>
      </c>
      <c r="F25" s="445">
        <v>0</v>
      </c>
    </row>
    <row r="26" spans="2:6">
      <c r="B26" s="444">
        <v>21</v>
      </c>
      <c r="C26" s="185" t="s">
        <v>225</v>
      </c>
      <c r="D26" s="369">
        <v>89626.975000000006</v>
      </c>
      <c r="E26" s="369">
        <v>87631.1005</v>
      </c>
      <c r="F26" s="445">
        <v>7170.1580000000004</v>
      </c>
    </row>
    <row r="27" spans="2:6">
      <c r="B27" s="444">
        <v>22</v>
      </c>
      <c r="C27" s="185" t="s">
        <v>246</v>
      </c>
      <c r="D27" s="369">
        <v>89626.975000000006</v>
      </c>
      <c r="E27" s="369">
        <v>87631.1005</v>
      </c>
      <c r="F27" s="445">
        <v>7170.1580000000004</v>
      </c>
    </row>
    <row r="28" spans="2:6" ht="25.5">
      <c r="B28" s="442" t="s">
        <v>247</v>
      </c>
      <c r="C28" s="139" t="s">
        <v>248</v>
      </c>
      <c r="D28" s="368">
        <v>0</v>
      </c>
      <c r="E28" s="368">
        <v>0</v>
      </c>
      <c r="F28" s="443">
        <v>0</v>
      </c>
    </row>
    <row r="29" spans="2:6" s="134" customFormat="1">
      <c r="B29" s="442">
        <v>23</v>
      </c>
      <c r="C29" s="139" t="s">
        <v>249</v>
      </c>
      <c r="D29" s="369">
        <v>0</v>
      </c>
      <c r="E29" s="369">
        <v>0</v>
      </c>
      <c r="F29" s="445">
        <v>0</v>
      </c>
    </row>
    <row r="30" spans="2:6" s="134" customFormat="1" ht="25.5">
      <c r="B30" s="444" t="s">
        <v>250</v>
      </c>
      <c r="C30" s="185" t="s">
        <v>251</v>
      </c>
      <c r="D30" s="369">
        <v>5472456.8749701548</v>
      </c>
      <c r="E30" s="369">
        <v>5116290.3401826555</v>
      </c>
      <c r="F30" s="445">
        <v>437796.54999761243</v>
      </c>
    </row>
    <row r="31" spans="2:6" s="134" customFormat="1" ht="25.5">
      <c r="B31" s="444" t="s">
        <v>252</v>
      </c>
      <c r="C31" s="185" t="s">
        <v>225</v>
      </c>
      <c r="D31" s="369">
        <v>5472456.8749701548</v>
      </c>
      <c r="E31" s="369">
        <v>5116290.3401826555</v>
      </c>
      <c r="F31" s="445">
        <v>437796.54999761243</v>
      </c>
    </row>
    <row r="32" spans="2:6" s="134" customFormat="1">
      <c r="B32" s="444" t="s">
        <v>253</v>
      </c>
      <c r="C32" s="185" t="s">
        <v>254</v>
      </c>
      <c r="D32" s="368">
        <v>0</v>
      </c>
      <c r="E32" s="368">
        <v>0</v>
      </c>
      <c r="F32" s="443">
        <v>0</v>
      </c>
    </row>
    <row r="33" spans="2:6" s="134" customFormat="1" ht="38.25">
      <c r="B33" s="442">
        <v>24</v>
      </c>
      <c r="C33" s="139" t="s">
        <v>255</v>
      </c>
      <c r="D33" s="368">
        <v>0</v>
      </c>
      <c r="E33" s="368">
        <v>0</v>
      </c>
      <c r="F33" s="443">
        <v>0</v>
      </c>
    </row>
    <row r="34" spans="2:6" s="134" customFormat="1" ht="13.5" thickBot="1">
      <c r="B34" s="446">
        <v>29</v>
      </c>
      <c r="C34" s="447" t="s">
        <v>256</v>
      </c>
      <c r="D34" s="448">
        <v>31040203.406476464</v>
      </c>
      <c r="E34" s="448">
        <v>30064270.835549138</v>
      </c>
      <c r="F34" s="449">
        <v>2483216.272518117</v>
      </c>
    </row>
    <row r="35" spans="2:6" s="134" customFormat="1"/>
    <row r="36" spans="2:6" s="134" customFormat="1"/>
  </sheetData>
  <mergeCells count="4">
    <mergeCell ref="B3:C6"/>
    <mergeCell ref="D3:F3"/>
    <mergeCell ref="D4:E5"/>
    <mergeCell ref="F4:F5"/>
  </mergeCells>
  <hyperlinks>
    <hyperlink ref="A1" location="Content!A1" display="Cuprins" xr:uid="{00000000-0004-0000-0600-000000000000}"/>
  </hyperlinks>
  <pageMargins left="0.70000000000000007" right="0.70000000000000007" top="0.75" bottom="0.75" header="0.30000000000000004" footer="0.30000000000000004"/>
  <pageSetup paperSize="9" fitToWidth="0" fitToHeight="0"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51C3-2CF2-46A4-B002-412FFE17A2F3}">
  <dimension ref="A1:C15"/>
  <sheetViews>
    <sheetView zoomScale="80" zoomScaleNormal="80" workbookViewId="0">
      <selection activeCell="A2" sqref="A2:R13"/>
    </sheetView>
  </sheetViews>
  <sheetFormatPr defaultColWidth="8.85546875" defaultRowHeight="12.75"/>
  <cols>
    <col min="1" max="1" width="9.28515625" style="24" customWidth="1"/>
    <col min="2" max="2" width="39.5703125" style="24" customWidth="1"/>
    <col min="3" max="3" width="37.140625" style="24" customWidth="1"/>
    <col min="4" max="16384" width="8.85546875" style="24"/>
  </cols>
  <sheetData>
    <row r="1" spans="1:3">
      <c r="A1" s="116" t="s">
        <v>43</v>
      </c>
    </row>
    <row r="2" spans="1:3">
      <c r="A2" s="277" t="s">
        <v>257</v>
      </c>
    </row>
    <row r="4" spans="1:3" ht="13.5" thickBot="1"/>
    <row r="5" spans="1:3" ht="26.25" thickBot="1">
      <c r="A5" s="752"/>
      <c r="B5" s="753"/>
      <c r="C5" s="91" t="s">
        <v>258</v>
      </c>
    </row>
    <row r="6" spans="1:3" ht="13.5" thickBot="1">
      <c r="A6" s="754"/>
      <c r="B6" s="755"/>
      <c r="C6" s="93" t="s">
        <v>948</v>
      </c>
    </row>
    <row r="7" spans="1:3" ht="39" thickBot="1">
      <c r="A7" s="1">
        <v>1</v>
      </c>
      <c r="B7" s="2" t="s">
        <v>259</v>
      </c>
      <c r="C7" s="7">
        <v>22702033.782333273</v>
      </c>
    </row>
    <row r="8" spans="1:3" ht="13.5" thickBot="1">
      <c r="A8" s="4">
        <v>2</v>
      </c>
      <c r="B8" s="5" t="s">
        <v>260</v>
      </c>
      <c r="C8" s="8">
        <v>-389805.12648777291</v>
      </c>
    </row>
    <row r="9" spans="1:3" ht="13.5" thickBot="1">
      <c r="A9" s="4">
        <v>3</v>
      </c>
      <c r="B9" s="5" t="s">
        <v>261</v>
      </c>
      <c r="C9" s="6">
        <v>0</v>
      </c>
    </row>
    <row r="10" spans="1:3" ht="13.5" thickBot="1">
      <c r="A10" s="4">
        <v>4</v>
      </c>
      <c r="B10" s="5" t="s">
        <v>262</v>
      </c>
      <c r="C10" s="6">
        <v>0</v>
      </c>
    </row>
    <row r="11" spans="1:3" ht="13.5" thickBot="1">
      <c r="A11" s="4">
        <v>5</v>
      </c>
      <c r="B11" s="5" t="s">
        <v>263</v>
      </c>
      <c r="C11" s="6">
        <v>0</v>
      </c>
    </row>
    <row r="12" spans="1:3" ht="13.5" thickBot="1">
      <c r="A12" s="4">
        <v>6</v>
      </c>
      <c r="B12" s="5" t="s">
        <v>264</v>
      </c>
      <c r="C12" s="6">
        <v>0</v>
      </c>
    </row>
    <row r="13" spans="1:3" ht="13.5" thickBot="1">
      <c r="A13" s="4">
        <v>7</v>
      </c>
      <c r="B13" s="5" t="s">
        <v>265</v>
      </c>
      <c r="C13" s="6">
        <v>0</v>
      </c>
    </row>
    <row r="14" spans="1:3" ht="13.5" thickBot="1">
      <c r="A14" s="4">
        <v>8</v>
      </c>
      <c r="B14" s="5" t="s">
        <v>266</v>
      </c>
      <c r="C14" s="6">
        <v>0</v>
      </c>
    </row>
    <row r="15" spans="1:3" ht="26.25" thickBot="1">
      <c r="A15" s="1">
        <v>9</v>
      </c>
      <c r="B15" s="2" t="s">
        <v>267</v>
      </c>
      <c r="C15" s="7">
        <v>23091838.908821046</v>
      </c>
    </row>
  </sheetData>
  <mergeCells count="1">
    <mergeCell ref="A5:B6"/>
  </mergeCells>
  <hyperlinks>
    <hyperlink ref="A1" location="Content!A1" display="Cuprins" xr:uid="{DE01B4F1-764E-4E5E-B7A4-B3F946AFCE75}"/>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62399-B740-4AA3-93D3-F8CA00AC78DE}">
  <dimension ref="A1:H15"/>
  <sheetViews>
    <sheetView zoomScale="80" zoomScaleNormal="80" workbookViewId="0">
      <selection activeCell="A2" sqref="A2:R14"/>
    </sheetView>
  </sheetViews>
  <sheetFormatPr defaultColWidth="8.85546875" defaultRowHeight="12.75"/>
  <cols>
    <col min="1" max="1" width="12.85546875" style="24" customWidth="1"/>
    <col min="2" max="2" width="33.85546875" style="24" customWidth="1"/>
    <col min="3" max="3" width="13.28515625" style="24" customWidth="1"/>
    <col min="4" max="4" width="13.85546875" style="24" customWidth="1"/>
    <col min="5" max="5" width="13.7109375" style="24" customWidth="1"/>
    <col min="6" max="6" width="11.42578125" style="24" customWidth="1"/>
    <col min="7" max="7" width="16.5703125" style="24" customWidth="1"/>
    <col min="8" max="8" width="16.7109375" style="24" customWidth="1"/>
    <col min="9" max="16384" width="8.85546875" style="24"/>
  </cols>
  <sheetData>
    <row r="1" spans="1:8">
      <c r="A1" s="116" t="s">
        <v>43</v>
      </c>
    </row>
    <row r="2" spans="1:8">
      <c r="A2" s="360" t="s">
        <v>1041</v>
      </c>
      <c r="B2" s="360"/>
      <c r="C2" s="360"/>
      <c r="D2" s="360"/>
      <c r="E2" s="360"/>
      <c r="F2" s="360"/>
    </row>
    <row r="4" spans="1:8" ht="39" thickBot="1">
      <c r="A4" s="361" t="s">
        <v>269</v>
      </c>
      <c r="B4" s="92" t="s">
        <v>270</v>
      </c>
      <c r="C4" s="92" t="s">
        <v>271</v>
      </c>
      <c r="D4" s="92" t="s">
        <v>272</v>
      </c>
      <c r="E4" s="92" t="s">
        <v>273</v>
      </c>
      <c r="F4" s="92" t="s">
        <v>274</v>
      </c>
      <c r="G4" s="92" t="s">
        <v>258</v>
      </c>
      <c r="H4" s="92" t="s">
        <v>275</v>
      </c>
    </row>
    <row r="5" spans="1:8" ht="24.6" customHeight="1" thickBot="1">
      <c r="A5" s="758" t="s">
        <v>276</v>
      </c>
      <c r="B5" s="362" t="s">
        <v>277</v>
      </c>
      <c r="C5" s="363">
        <v>672166.73889719998</v>
      </c>
      <c r="D5" s="364">
        <v>13455.915505499999</v>
      </c>
      <c r="E5" s="365">
        <v>0.5</v>
      </c>
      <c r="F5" s="364">
        <v>674572.2009088</v>
      </c>
      <c r="G5" s="364">
        <v>336515.2007099</v>
      </c>
      <c r="H5" s="366">
        <v>0</v>
      </c>
    </row>
    <row r="6" spans="1:8" ht="24.6" customHeight="1" thickBot="1">
      <c r="A6" s="759"/>
      <c r="B6" s="367" t="s">
        <v>278</v>
      </c>
      <c r="C6" s="28">
        <v>1231121.3298977001</v>
      </c>
      <c r="D6" s="8">
        <v>70586.628751600001</v>
      </c>
      <c r="E6" s="14">
        <v>0.7</v>
      </c>
      <c r="F6" s="8">
        <v>1284061.3014614</v>
      </c>
      <c r="G6" s="8">
        <v>834884.83208700002</v>
      </c>
      <c r="H6" s="8">
        <v>5136.2452057999999</v>
      </c>
    </row>
    <row r="7" spans="1:8" ht="28.5" customHeight="1" thickBot="1">
      <c r="A7" s="758" t="s">
        <v>279</v>
      </c>
      <c r="B7" s="367" t="s">
        <v>277</v>
      </c>
      <c r="C7" s="28">
        <v>313231.98110089998</v>
      </c>
      <c r="D7" s="6">
        <v>0</v>
      </c>
      <c r="E7" s="14">
        <v>0.7</v>
      </c>
      <c r="F7" s="8">
        <v>313231.98110089998</v>
      </c>
      <c r="G7" s="8">
        <v>219262.37714890001</v>
      </c>
      <c r="H7" s="6">
        <v>1252.9279243999999</v>
      </c>
    </row>
    <row r="8" spans="1:8" ht="24.6" customHeight="1" thickBot="1">
      <c r="A8" s="759"/>
      <c r="B8" s="367" t="s">
        <v>278</v>
      </c>
      <c r="C8" s="28">
        <v>265226.09840759996</v>
      </c>
      <c r="D8" s="6">
        <v>73403.792340900007</v>
      </c>
      <c r="E8" s="14">
        <v>0.9</v>
      </c>
      <c r="F8" s="8">
        <v>320278.94266329997</v>
      </c>
      <c r="G8" s="8">
        <v>271285.81322740001</v>
      </c>
      <c r="H8" s="8">
        <v>2562.2315413000001</v>
      </c>
    </row>
    <row r="9" spans="1:8" ht="24.6" customHeight="1" thickBot="1">
      <c r="A9" s="758" t="s">
        <v>280</v>
      </c>
      <c r="B9" s="367" t="s">
        <v>277</v>
      </c>
      <c r="C9" s="28">
        <v>1765.67669</v>
      </c>
      <c r="D9" s="6">
        <v>0</v>
      </c>
      <c r="E9" s="14">
        <v>1.1499999999999999</v>
      </c>
      <c r="F9" s="8">
        <v>1765.67669</v>
      </c>
      <c r="G9" s="8">
        <v>2030.5281935</v>
      </c>
      <c r="H9" s="8">
        <v>49.438947300000002</v>
      </c>
    </row>
    <row r="10" spans="1:8" ht="24.6" customHeight="1" thickBot="1">
      <c r="A10" s="759"/>
      <c r="B10" s="367" t="s">
        <v>278</v>
      </c>
      <c r="C10" s="28">
        <v>72455.881437499993</v>
      </c>
      <c r="D10" s="6">
        <v>0</v>
      </c>
      <c r="E10" s="14">
        <v>1.1499999999999999</v>
      </c>
      <c r="F10" s="8">
        <v>72455.881437499993</v>
      </c>
      <c r="G10" s="8">
        <v>83324.263653100003</v>
      </c>
      <c r="H10" s="8">
        <v>2028.7646802000002</v>
      </c>
    </row>
    <row r="11" spans="1:8" ht="24.6" customHeight="1" thickBot="1">
      <c r="A11" s="758" t="s">
        <v>281</v>
      </c>
      <c r="B11" s="367" t="s">
        <v>277</v>
      </c>
      <c r="C11" s="4">
        <v>3.4995999999999999E-2</v>
      </c>
      <c r="D11" s="6">
        <v>0</v>
      </c>
      <c r="E11" s="14">
        <v>2.5</v>
      </c>
      <c r="F11" s="6">
        <v>3.4995999999999999E-2</v>
      </c>
      <c r="G11" s="6">
        <v>7.8559900000000002E-2</v>
      </c>
      <c r="H11" s="6">
        <v>2.7997E-3</v>
      </c>
    </row>
    <row r="12" spans="1:8" ht="24.6" customHeight="1" thickBot="1">
      <c r="A12" s="759"/>
      <c r="B12" s="367" t="s">
        <v>278</v>
      </c>
      <c r="C12" s="4">
        <v>0</v>
      </c>
      <c r="D12" s="6">
        <v>0</v>
      </c>
      <c r="E12" s="14">
        <v>2.5</v>
      </c>
      <c r="F12" s="6">
        <v>0</v>
      </c>
      <c r="G12" s="6">
        <v>0</v>
      </c>
      <c r="H12" s="6">
        <v>0</v>
      </c>
    </row>
    <row r="13" spans="1:8" ht="24.6" customHeight="1" thickBot="1">
      <c r="A13" s="758" t="s">
        <v>282</v>
      </c>
      <c r="B13" s="367" t="s">
        <v>277</v>
      </c>
      <c r="C13" s="28">
        <v>74598.835867400005</v>
      </c>
      <c r="D13" s="8">
        <v>2400</v>
      </c>
      <c r="E13" s="14">
        <v>0</v>
      </c>
      <c r="F13" s="8">
        <v>75078.835867400005</v>
      </c>
      <c r="G13" s="6">
        <v>0</v>
      </c>
      <c r="H13" s="8">
        <v>37539.417933700002</v>
      </c>
    </row>
    <row r="14" spans="1:8" ht="24.6" customHeight="1" thickBot="1">
      <c r="A14" s="759"/>
      <c r="B14" s="367" t="s">
        <v>278</v>
      </c>
      <c r="C14" s="4">
        <v>0</v>
      </c>
      <c r="D14" s="6">
        <v>0</v>
      </c>
      <c r="E14" s="14">
        <v>0</v>
      </c>
      <c r="F14" s="6">
        <v>0</v>
      </c>
      <c r="G14" s="6">
        <v>0</v>
      </c>
      <c r="H14" s="6">
        <v>0</v>
      </c>
    </row>
    <row r="15" spans="1:8" ht="24.75" customHeight="1" thickBot="1">
      <c r="A15" s="756" t="s">
        <v>256</v>
      </c>
      <c r="B15" s="757"/>
      <c r="C15" s="9">
        <v>2630566.5772943003</v>
      </c>
      <c r="D15" s="7">
        <v>159846.33659809997</v>
      </c>
      <c r="E15" s="3">
        <v>0</v>
      </c>
      <c r="F15" s="7">
        <v>2741444.8551252</v>
      </c>
      <c r="G15" s="7">
        <v>1747303.0935796001</v>
      </c>
      <c r="H15" s="7">
        <v>48569.029032499995</v>
      </c>
    </row>
  </sheetData>
  <mergeCells count="6">
    <mergeCell ref="A15:B15"/>
    <mergeCell ref="A5:A6"/>
    <mergeCell ref="A7:A8"/>
    <mergeCell ref="A9:A10"/>
    <mergeCell ref="A11:A12"/>
    <mergeCell ref="A13:A14"/>
  </mergeCells>
  <hyperlinks>
    <hyperlink ref="A1" location="Content!A1" display="Cuprins" xr:uid="{FA6C367C-414D-45DE-89A8-70EA2184F6E8}"/>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2F47D-0E31-434F-B981-7F6C5C8C5129}">
  <dimension ref="A1:H9"/>
  <sheetViews>
    <sheetView workbookViewId="0">
      <selection activeCell="A2" sqref="A2:R13"/>
    </sheetView>
  </sheetViews>
  <sheetFormatPr defaultColWidth="8.85546875" defaultRowHeight="12.75"/>
  <cols>
    <col min="1" max="1" width="49.5703125" style="24" customWidth="1"/>
    <col min="2" max="2" width="14.28515625" style="24" customWidth="1"/>
    <col min="3" max="3" width="13.7109375" style="24" customWidth="1"/>
    <col min="4" max="4" width="10.42578125" style="24" customWidth="1"/>
    <col min="5" max="5" width="16" style="24" customWidth="1"/>
    <col min="6" max="6" width="20.7109375" style="24" customWidth="1"/>
    <col min="7" max="7" width="23.28515625" style="24" customWidth="1"/>
    <col min="8" max="16384" width="8.85546875" style="24"/>
  </cols>
  <sheetData>
    <row r="1" spans="1:8">
      <c r="A1" s="116" t="s">
        <v>43</v>
      </c>
    </row>
    <row r="2" spans="1:8">
      <c r="A2" s="112" t="s">
        <v>268</v>
      </c>
    </row>
    <row r="4" spans="1:8" ht="15" customHeight="1"/>
    <row r="5" spans="1:8" ht="38.25">
      <c r="A5" s="23" t="s">
        <v>283</v>
      </c>
      <c r="B5" s="91" t="s">
        <v>284</v>
      </c>
      <c r="C5" s="91" t="s">
        <v>272</v>
      </c>
      <c r="D5" s="91" t="s">
        <v>273</v>
      </c>
      <c r="E5" s="91" t="s">
        <v>274</v>
      </c>
      <c r="F5" s="91" t="s">
        <v>258</v>
      </c>
      <c r="G5" s="91" t="s">
        <v>275</v>
      </c>
      <c r="H5" s="279"/>
    </row>
    <row r="6" spans="1:8">
      <c r="A6" s="10" t="s">
        <v>285</v>
      </c>
      <c r="B6" s="6">
        <v>0</v>
      </c>
      <c r="C6" s="6">
        <v>0</v>
      </c>
      <c r="D6" s="11" t="s">
        <v>286</v>
      </c>
      <c r="E6" s="6">
        <v>0</v>
      </c>
      <c r="F6" s="6">
        <v>0</v>
      </c>
      <c r="G6" s="6">
        <v>0</v>
      </c>
      <c r="H6" s="279"/>
    </row>
    <row r="7" spans="1:8">
      <c r="A7" s="10" t="s">
        <v>287</v>
      </c>
      <c r="B7" s="6">
        <v>0</v>
      </c>
      <c r="C7" s="6">
        <v>0</v>
      </c>
      <c r="D7" s="11" t="s">
        <v>288</v>
      </c>
      <c r="E7" s="6">
        <v>0</v>
      </c>
      <c r="F7" s="6">
        <v>0</v>
      </c>
      <c r="G7" s="6">
        <v>0</v>
      </c>
      <c r="H7" s="279"/>
    </row>
    <row r="8" spans="1:8">
      <c r="A8" s="10" t="s">
        <v>289</v>
      </c>
      <c r="B8" s="6">
        <v>0</v>
      </c>
      <c r="C8" s="6">
        <v>0</v>
      </c>
      <c r="D8" s="11" t="s">
        <v>290</v>
      </c>
      <c r="E8" s="6">
        <v>0</v>
      </c>
      <c r="F8" s="6">
        <v>0</v>
      </c>
      <c r="G8" s="6">
        <v>0</v>
      </c>
      <c r="H8" s="279"/>
    </row>
    <row r="9" spans="1:8">
      <c r="A9" s="10" t="s">
        <v>256</v>
      </c>
      <c r="B9" s="6">
        <v>0</v>
      </c>
      <c r="C9" s="6">
        <v>0</v>
      </c>
      <c r="D9" s="5"/>
      <c r="E9" s="6">
        <v>0</v>
      </c>
      <c r="F9" s="6">
        <v>0</v>
      </c>
      <c r="G9" s="6">
        <v>0</v>
      </c>
      <c r="H9" s="279"/>
    </row>
  </sheetData>
  <hyperlinks>
    <hyperlink ref="A1" location="Content!A1" display="Cuprins" xr:uid="{87F5BD30-42FD-4CCD-8F73-C004330C39D2}"/>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959A0-5D77-4290-8C2F-1802E8DFABA3}">
  <dimension ref="A1:J15"/>
  <sheetViews>
    <sheetView zoomScale="80" zoomScaleNormal="80" workbookViewId="0">
      <selection activeCell="A2" sqref="A2:R13"/>
    </sheetView>
  </sheetViews>
  <sheetFormatPr defaultColWidth="8.85546875" defaultRowHeight="12.75"/>
  <cols>
    <col min="1" max="1" width="8.85546875" style="24"/>
    <col min="2" max="2" width="66.7109375" style="24" customWidth="1"/>
    <col min="3" max="5" width="12.85546875" style="24" customWidth="1"/>
    <col min="6" max="6" width="15.42578125" style="24" customWidth="1"/>
    <col min="7" max="10" width="12.85546875" style="24" customWidth="1"/>
    <col min="11" max="16384" width="8.85546875" style="24"/>
  </cols>
  <sheetData>
    <row r="1" spans="1:10">
      <c r="A1" s="116" t="s">
        <v>43</v>
      </c>
    </row>
    <row r="2" spans="1:10">
      <c r="A2" s="112" t="s">
        <v>291</v>
      </c>
    </row>
    <row r="3" spans="1:10" ht="13.5" thickBot="1"/>
    <row r="4" spans="1:10" ht="77.25" thickBot="1">
      <c r="A4" s="113"/>
      <c r="B4" s="88" t="s">
        <v>292</v>
      </c>
      <c r="C4" s="91" t="s">
        <v>293</v>
      </c>
      <c r="D4" s="91" t="s">
        <v>294</v>
      </c>
      <c r="E4" s="91" t="s">
        <v>295</v>
      </c>
      <c r="F4" s="91" t="s">
        <v>296</v>
      </c>
      <c r="G4" s="91" t="s">
        <v>297</v>
      </c>
      <c r="H4" s="91" t="s">
        <v>298</v>
      </c>
      <c r="I4" s="91" t="s">
        <v>274</v>
      </c>
      <c r="J4" s="91" t="s">
        <v>299</v>
      </c>
    </row>
    <row r="5" spans="1:10" ht="21" customHeight="1" thickBot="1">
      <c r="A5" s="10" t="s">
        <v>300</v>
      </c>
      <c r="B5" s="5" t="s">
        <v>301</v>
      </c>
      <c r="C5" s="4">
        <v>0</v>
      </c>
      <c r="D5" s="6">
        <v>0</v>
      </c>
      <c r="E5" s="114"/>
      <c r="F5" s="6" t="s">
        <v>949</v>
      </c>
      <c r="G5" s="6">
        <v>0</v>
      </c>
      <c r="H5" s="6">
        <v>0</v>
      </c>
      <c r="I5" s="6">
        <v>0</v>
      </c>
      <c r="J5" s="6">
        <v>0</v>
      </c>
    </row>
    <row r="6" spans="1:10" ht="21" customHeight="1" thickBot="1">
      <c r="A6" s="10" t="s">
        <v>302</v>
      </c>
      <c r="B6" s="5" t="s">
        <v>303</v>
      </c>
      <c r="C6" s="4">
        <v>0</v>
      </c>
      <c r="D6" s="6">
        <v>0</v>
      </c>
      <c r="E6" s="114"/>
      <c r="F6" s="6" t="s">
        <v>949</v>
      </c>
      <c r="G6" s="6">
        <v>0</v>
      </c>
      <c r="H6" s="6">
        <v>0</v>
      </c>
      <c r="I6" s="6">
        <v>0</v>
      </c>
      <c r="J6" s="6">
        <v>0</v>
      </c>
    </row>
    <row r="7" spans="1:10" ht="21" customHeight="1" thickBot="1">
      <c r="A7" s="10">
        <v>1</v>
      </c>
      <c r="B7" s="5" t="s">
        <v>304</v>
      </c>
      <c r="C7" s="28">
        <v>4567.1763793719983</v>
      </c>
      <c r="D7" s="8">
        <v>24038.992607820001</v>
      </c>
      <c r="E7" s="114"/>
      <c r="F7" s="6" t="s">
        <v>949</v>
      </c>
      <c r="G7" s="8">
        <v>121488.25639200601</v>
      </c>
      <c r="H7" s="8">
        <v>40048.636572173993</v>
      </c>
      <c r="I7" s="8">
        <v>40048.636572174</v>
      </c>
      <c r="J7" s="8">
        <v>19735.444324854001</v>
      </c>
    </row>
    <row r="8" spans="1:10" ht="21" customHeight="1" thickBot="1">
      <c r="A8" s="10">
        <v>2</v>
      </c>
      <c r="B8" s="5" t="s">
        <v>305</v>
      </c>
      <c r="C8" s="4">
        <v>0</v>
      </c>
      <c r="D8" s="6">
        <v>0</v>
      </c>
      <c r="E8" s="114"/>
      <c r="F8" s="114">
        <v>0</v>
      </c>
      <c r="G8" s="6">
        <v>0</v>
      </c>
      <c r="H8" s="6">
        <v>0</v>
      </c>
      <c r="I8" s="6">
        <v>0</v>
      </c>
      <c r="J8" s="6">
        <v>0</v>
      </c>
    </row>
    <row r="9" spans="1:10" ht="30" customHeight="1" thickBot="1">
      <c r="A9" s="10" t="s">
        <v>306</v>
      </c>
      <c r="B9" s="115" t="s">
        <v>307</v>
      </c>
      <c r="C9" s="4">
        <v>0</v>
      </c>
      <c r="D9" s="6">
        <v>0</v>
      </c>
      <c r="E9" s="114"/>
      <c r="F9" s="114">
        <v>0</v>
      </c>
      <c r="G9" s="6">
        <v>0</v>
      </c>
      <c r="H9" s="6">
        <v>0</v>
      </c>
      <c r="I9" s="6">
        <v>0</v>
      </c>
      <c r="J9" s="6">
        <v>0</v>
      </c>
    </row>
    <row r="10" spans="1:10" ht="30" customHeight="1" thickBot="1">
      <c r="A10" s="10" t="s">
        <v>308</v>
      </c>
      <c r="B10" s="115" t="s">
        <v>309</v>
      </c>
      <c r="C10" s="4">
        <v>0</v>
      </c>
      <c r="D10" s="6">
        <v>0</v>
      </c>
      <c r="E10" s="114"/>
      <c r="F10" s="114">
        <v>0</v>
      </c>
      <c r="G10" s="6">
        <v>0</v>
      </c>
      <c r="H10" s="6">
        <v>0</v>
      </c>
      <c r="I10" s="6">
        <v>0</v>
      </c>
      <c r="J10" s="6">
        <v>0</v>
      </c>
    </row>
    <row r="11" spans="1:10" ht="21" customHeight="1" thickBot="1">
      <c r="A11" s="10" t="s">
        <v>310</v>
      </c>
      <c r="B11" s="115" t="s">
        <v>311</v>
      </c>
      <c r="C11" s="4">
        <v>0</v>
      </c>
      <c r="D11" s="6">
        <v>0</v>
      </c>
      <c r="E11" s="114"/>
      <c r="F11" s="114">
        <v>0</v>
      </c>
      <c r="G11" s="6">
        <v>0</v>
      </c>
      <c r="H11" s="6">
        <v>0</v>
      </c>
      <c r="I11" s="6">
        <v>0</v>
      </c>
      <c r="J11" s="6">
        <v>0</v>
      </c>
    </row>
    <row r="12" spans="1:10" ht="21" customHeight="1" thickBot="1">
      <c r="A12" s="10">
        <v>3</v>
      </c>
      <c r="B12" s="5" t="s">
        <v>312</v>
      </c>
      <c r="C12" s="4">
        <v>0</v>
      </c>
      <c r="D12" s="6">
        <v>0</v>
      </c>
      <c r="E12" s="114"/>
      <c r="F12" s="114">
        <v>0</v>
      </c>
      <c r="G12" s="8">
        <v>21991.16764</v>
      </c>
      <c r="H12" s="8">
        <v>585.89223339800003</v>
      </c>
      <c r="I12" s="8">
        <v>585.89223339800003</v>
      </c>
      <c r="J12" s="8">
        <v>47.577612106000004</v>
      </c>
    </row>
    <row r="13" spans="1:10" ht="21" customHeight="1" thickBot="1">
      <c r="A13" s="10">
        <v>4</v>
      </c>
      <c r="B13" s="5" t="s">
        <v>313</v>
      </c>
      <c r="C13" s="4">
        <v>0</v>
      </c>
      <c r="D13" s="6">
        <v>0</v>
      </c>
      <c r="E13" s="114"/>
      <c r="F13" s="114">
        <v>0</v>
      </c>
      <c r="G13" s="6">
        <v>0</v>
      </c>
      <c r="H13" s="6">
        <v>0</v>
      </c>
      <c r="I13" s="6">
        <v>0</v>
      </c>
      <c r="J13" s="6">
        <v>0</v>
      </c>
    </row>
    <row r="14" spans="1:10" ht="21" customHeight="1" thickBot="1">
      <c r="A14" s="10">
        <v>5</v>
      </c>
      <c r="B14" s="5" t="s">
        <v>314</v>
      </c>
      <c r="C14" s="4">
        <v>0</v>
      </c>
      <c r="D14" s="6">
        <v>0</v>
      </c>
      <c r="E14" s="114"/>
      <c r="F14" s="114">
        <v>0</v>
      </c>
      <c r="G14" s="6">
        <v>0</v>
      </c>
      <c r="H14" s="6">
        <v>0</v>
      </c>
      <c r="I14" s="6">
        <v>0</v>
      </c>
      <c r="J14" s="6">
        <v>0</v>
      </c>
    </row>
    <row r="15" spans="1:10" ht="21" customHeight="1" thickBot="1">
      <c r="A15" s="10">
        <v>6</v>
      </c>
      <c r="B15" s="2" t="s">
        <v>256</v>
      </c>
      <c r="C15" s="9">
        <v>4567.1763793719983</v>
      </c>
      <c r="D15" s="7">
        <v>24038.992607820001</v>
      </c>
      <c r="E15" s="3">
        <v>0</v>
      </c>
      <c r="F15" s="3">
        <v>0</v>
      </c>
      <c r="G15" s="7">
        <v>143479.42403200601</v>
      </c>
      <c r="H15" s="7">
        <v>40634.528805571994</v>
      </c>
      <c r="I15" s="7">
        <v>40634.528805572001</v>
      </c>
      <c r="J15" s="7">
        <v>19783.021936960002</v>
      </c>
    </row>
  </sheetData>
  <hyperlinks>
    <hyperlink ref="A1" location="Content!A1" display="Cuprins" xr:uid="{71A23B6B-7ECD-4245-83C7-8AED059413C2}"/>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DD7F4-4752-456F-9F56-5820F00B9F4C}">
  <dimension ref="A1:D10"/>
  <sheetViews>
    <sheetView zoomScale="80" zoomScaleNormal="80" workbookViewId="0">
      <selection activeCell="A2" sqref="A2:R13"/>
    </sheetView>
  </sheetViews>
  <sheetFormatPr defaultColWidth="8.85546875" defaultRowHeight="12.75"/>
  <cols>
    <col min="1" max="1" width="8.85546875" style="24"/>
    <col min="2" max="2" width="67.140625" style="24" customWidth="1"/>
    <col min="3" max="3" width="12.85546875" style="24" customWidth="1"/>
    <col min="4" max="16384" width="8.85546875" style="24"/>
  </cols>
  <sheetData>
    <row r="1" spans="1:4">
      <c r="A1" s="116" t="s">
        <v>43</v>
      </c>
    </row>
    <row r="2" spans="1:4">
      <c r="A2" s="112" t="s">
        <v>315</v>
      </c>
    </row>
    <row r="3" spans="1:4" ht="13.5" thickBot="1"/>
    <row r="4" spans="1:4" ht="25.5">
      <c r="A4" s="760" t="s">
        <v>316</v>
      </c>
      <c r="B4" s="761"/>
      <c r="C4" s="89" t="s">
        <v>274</v>
      </c>
      <c r="D4" s="278" t="s">
        <v>299</v>
      </c>
    </row>
    <row r="5" spans="1:4" ht="21" customHeight="1">
      <c r="A5" s="452">
        <v>1</v>
      </c>
      <c r="B5" s="451" t="s">
        <v>317</v>
      </c>
      <c r="C5" s="204">
        <v>0</v>
      </c>
      <c r="D5" s="453">
        <v>0</v>
      </c>
    </row>
    <row r="6" spans="1:4" ht="21" customHeight="1">
      <c r="A6" s="452">
        <v>2</v>
      </c>
      <c r="B6" s="451" t="s">
        <v>318</v>
      </c>
      <c r="C6" s="204">
        <v>0</v>
      </c>
      <c r="D6" s="453">
        <v>0</v>
      </c>
    </row>
    <row r="7" spans="1:4" ht="21" customHeight="1">
      <c r="A7" s="452">
        <v>3</v>
      </c>
      <c r="B7" s="451" t="s">
        <v>319</v>
      </c>
      <c r="C7" s="204">
        <v>0</v>
      </c>
      <c r="D7" s="453">
        <v>0</v>
      </c>
    </row>
    <row r="8" spans="1:4" ht="21" customHeight="1">
      <c r="A8" s="452">
        <v>4</v>
      </c>
      <c r="B8" s="451" t="s">
        <v>320</v>
      </c>
      <c r="C8" s="194">
        <v>141</v>
      </c>
      <c r="D8" s="454">
        <v>33.82</v>
      </c>
    </row>
    <row r="9" spans="1:4" ht="28.5" customHeight="1">
      <c r="A9" s="452" t="s">
        <v>321</v>
      </c>
      <c r="B9" s="451" t="s">
        <v>322</v>
      </c>
      <c r="C9" s="204">
        <v>0</v>
      </c>
      <c r="D9" s="455">
        <v>0</v>
      </c>
    </row>
    <row r="10" spans="1:4" ht="21" customHeight="1" thickBot="1">
      <c r="A10" s="456">
        <v>5</v>
      </c>
      <c r="B10" s="457" t="s">
        <v>323</v>
      </c>
      <c r="C10" s="458">
        <v>141</v>
      </c>
      <c r="D10" s="459">
        <v>33.82</v>
      </c>
    </row>
  </sheetData>
  <mergeCells count="1">
    <mergeCell ref="A4:B4"/>
  </mergeCells>
  <hyperlinks>
    <hyperlink ref="A1" location="Content!A1" display="Cuprins" xr:uid="{CAEE725B-5EDE-47C5-AB58-840B9430DAEB}"/>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29E35-06D2-44F2-AA79-2E7538B78572}">
  <dimension ref="A1:N16"/>
  <sheetViews>
    <sheetView zoomScale="80" zoomScaleNormal="80" workbookViewId="0">
      <selection activeCell="A2" sqref="A2:R13"/>
    </sheetView>
  </sheetViews>
  <sheetFormatPr defaultColWidth="8.85546875" defaultRowHeight="12.75"/>
  <cols>
    <col min="1" max="1" width="8.85546875" style="24"/>
    <col min="2" max="2" width="54" style="24" customWidth="1"/>
    <col min="3" max="13" width="8.85546875" style="24"/>
    <col min="14" max="14" width="12.42578125" style="24" customWidth="1"/>
    <col min="15" max="16384" width="8.85546875" style="24"/>
  </cols>
  <sheetData>
    <row r="1" spans="1:14">
      <c r="A1" s="116" t="s">
        <v>43</v>
      </c>
    </row>
    <row r="2" spans="1:14">
      <c r="A2" s="112" t="s">
        <v>324</v>
      </c>
    </row>
    <row r="3" spans="1:14" ht="13.5" thickBot="1"/>
    <row r="4" spans="1:14" ht="13.5" thickBot="1">
      <c r="A4" s="762"/>
      <c r="B4" s="764" t="s">
        <v>325</v>
      </c>
      <c r="C4" s="766" t="s">
        <v>273</v>
      </c>
      <c r="D4" s="744"/>
      <c r="E4" s="744"/>
      <c r="F4" s="744"/>
      <c r="G4" s="744"/>
      <c r="H4" s="744"/>
      <c r="I4" s="744"/>
      <c r="J4" s="744"/>
      <c r="K4" s="744"/>
      <c r="L4" s="744"/>
      <c r="M4" s="767"/>
      <c r="N4" s="12"/>
    </row>
    <row r="5" spans="1:14" ht="38.25">
      <c r="A5" s="763"/>
      <c r="B5" s="765"/>
      <c r="C5" s="460" t="s">
        <v>326</v>
      </c>
      <c r="D5" s="460" t="s">
        <v>327</v>
      </c>
      <c r="E5" s="460" t="s">
        <v>328</v>
      </c>
      <c r="F5" s="460" t="s">
        <v>329</v>
      </c>
      <c r="G5" s="460" t="s">
        <v>330</v>
      </c>
      <c r="H5" s="460" t="s">
        <v>331</v>
      </c>
      <c r="I5" s="460" t="s">
        <v>332</v>
      </c>
      <c r="J5" s="460" t="s">
        <v>333</v>
      </c>
      <c r="K5" s="460" t="s">
        <v>334</v>
      </c>
      <c r="L5" s="460" t="s">
        <v>335</v>
      </c>
      <c r="M5" s="460" t="s">
        <v>336</v>
      </c>
      <c r="N5" s="461" t="s">
        <v>337</v>
      </c>
    </row>
    <row r="6" spans="1:14" ht="21" customHeight="1">
      <c r="A6" s="452">
        <v>1</v>
      </c>
      <c r="B6" s="451" t="s">
        <v>338</v>
      </c>
      <c r="C6" s="204">
        <v>0</v>
      </c>
      <c r="D6" s="204">
        <v>0</v>
      </c>
      <c r="E6" s="204">
        <v>0</v>
      </c>
      <c r="F6" s="204">
        <v>0</v>
      </c>
      <c r="G6" s="204">
        <v>0</v>
      </c>
      <c r="H6" s="204">
        <v>0</v>
      </c>
      <c r="I6" s="204">
        <v>0</v>
      </c>
      <c r="J6" s="204">
        <v>0</v>
      </c>
      <c r="K6" s="204">
        <v>0</v>
      </c>
      <c r="L6" s="204">
        <v>0</v>
      </c>
      <c r="M6" s="204">
        <v>0</v>
      </c>
      <c r="N6" s="453">
        <v>0</v>
      </c>
    </row>
    <row r="7" spans="1:14" ht="21" customHeight="1">
      <c r="A7" s="452">
        <v>2</v>
      </c>
      <c r="B7" s="451" t="s">
        <v>339</v>
      </c>
      <c r="C7" s="204">
        <v>0</v>
      </c>
      <c r="D7" s="204">
        <v>0</v>
      </c>
      <c r="E7" s="204">
        <v>0</v>
      </c>
      <c r="F7" s="204">
        <v>0</v>
      </c>
      <c r="G7" s="204">
        <v>0</v>
      </c>
      <c r="H7" s="204">
        <v>0</v>
      </c>
      <c r="I7" s="204">
        <v>0</v>
      </c>
      <c r="J7" s="204">
        <v>0</v>
      </c>
      <c r="K7" s="204">
        <v>0</v>
      </c>
      <c r="L7" s="204">
        <v>0</v>
      </c>
      <c r="M7" s="204">
        <v>0</v>
      </c>
      <c r="N7" s="453">
        <v>0</v>
      </c>
    </row>
    <row r="8" spans="1:14" ht="21" customHeight="1">
      <c r="A8" s="452">
        <v>3</v>
      </c>
      <c r="B8" s="451" t="s">
        <v>340</v>
      </c>
      <c r="C8" s="204">
        <v>0</v>
      </c>
      <c r="D8" s="204">
        <v>0</v>
      </c>
      <c r="E8" s="204">
        <v>0</v>
      </c>
      <c r="F8" s="204">
        <v>0</v>
      </c>
      <c r="G8" s="204">
        <v>0</v>
      </c>
      <c r="H8" s="204">
        <v>0</v>
      </c>
      <c r="I8" s="204">
        <v>0</v>
      </c>
      <c r="J8" s="204">
        <v>0</v>
      </c>
      <c r="K8" s="204">
        <v>0</v>
      </c>
      <c r="L8" s="204">
        <v>0</v>
      </c>
      <c r="M8" s="204">
        <v>0</v>
      </c>
      <c r="N8" s="453">
        <v>0</v>
      </c>
    </row>
    <row r="9" spans="1:14" ht="21" customHeight="1">
      <c r="A9" s="452">
        <v>4</v>
      </c>
      <c r="B9" s="451" t="s">
        <v>341</v>
      </c>
      <c r="C9" s="204">
        <v>0</v>
      </c>
      <c r="D9" s="204">
        <v>0</v>
      </c>
      <c r="E9" s="204">
        <v>0</v>
      </c>
      <c r="F9" s="204">
        <v>0</v>
      </c>
      <c r="G9" s="204">
        <v>0</v>
      </c>
      <c r="H9" s="204">
        <v>0</v>
      </c>
      <c r="I9" s="204">
        <v>0</v>
      </c>
      <c r="J9" s="204">
        <v>0</v>
      </c>
      <c r="K9" s="204">
        <v>0</v>
      </c>
      <c r="L9" s="204">
        <v>0</v>
      </c>
      <c r="M9" s="204">
        <v>0</v>
      </c>
      <c r="N9" s="453">
        <v>0</v>
      </c>
    </row>
    <row r="10" spans="1:14" ht="21" customHeight="1">
      <c r="A10" s="452">
        <v>5</v>
      </c>
      <c r="B10" s="451" t="s">
        <v>342</v>
      </c>
      <c r="C10" s="204">
        <v>0</v>
      </c>
      <c r="D10" s="204">
        <v>0</v>
      </c>
      <c r="E10" s="204">
        <v>0</v>
      </c>
      <c r="F10" s="204">
        <v>0</v>
      </c>
      <c r="G10" s="204">
        <v>0</v>
      </c>
      <c r="H10" s="204">
        <v>0</v>
      </c>
      <c r="I10" s="204">
        <v>0</v>
      </c>
      <c r="J10" s="204">
        <v>0</v>
      </c>
      <c r="K10" s="204">
        <v>0</v>
      </c>
      <c r="L10" s="204">
        <v>0</v>
      </c>
      <c r="M10" s="204">
        <v>0</v>
      </c>
      <c r="N10" s="453">
        <v>0</v>
      </c>
    </row>
    <row r="11" spans="1:14" ht="21" customHeight="1">
      <c r="A11" s="452">
        <v>6</v>
      </c>
      <c r="B11" s="451" t="s">
        <v>343</v>
      </c>
      <c r="C11" s="204">
        <v>0</v>
      </c>
      <c r="D11" s="204">
        <v>0</v>
      </c>
      <c r="E11" s="204">
        <v>0</v>
      </c>
      <c r="F11" s="204">
        <v>0</v>
      </c>
      <c r="G11" s="204">
        <v>0</v>
      </c>
      <c r="H11" s="204">
        <v>0</v>
      </c>
      <c r="I11" s="204">
        <v>0</v>
      </c>
      <c r="J11" s="204">
        <v>0</v>
      </c>
      <c r="K11" s="204">
        <v>0</v>
      </c>
      <c r="L11" s="204">
        <v>0</v>
      </c>
      <c r="M11" s="204">
        <v>0</v>
      </c>
      <c r="N11" s="453">
        <v>0</v>
      </c>
    </row>
    <row r="12" spans="1:14" ht="21" customHeight="1">
      <c r="A12" s="452">
        <v>7</v>
      </c>
      <c r="B12" s="451" t="s">
        <v>344</v>
      </c>
      <c r="C12" s="204">
        <v>0</v>
      </c>
      <c r="D12" s="204">
        <v>0</v>
      </c>
      <c r="E12" s="204">
        <v>0</v>
      </c>
      <c r="F12" s="204">
        <v>0</v>
      </c>
      <c r="G12" s="204">
        <v>0</v>
      </c>
      <c r="H12" s="204">
        <v>0</v>
      </c>
      <c r="I12" s="204">
        <v>0</v>
      </c>
      <c r="J12" s="204">
        <v>0</v>
      </c>
      <c r="K12" s="204">
        <v>0</v>
      </c>
      <c r="L12" s="204">
        <v>0</v>
      </c>
      <c r="M12" s="204">
        <v>0</v>
      </c>
      <c r="N12" s="453">
        <v>0</v>
      </c>
    </row>
    <row r="13" spans="1:14" ht="21" customHeight="1">
      <c r="A13" s="452">
        <v>8</v>
      </c>
      <c r="B13" s="451" t="s">
        <v>345</v>
      </c>
      <c r="C13" s="204">
        <v>0</v>
      </c>
      <c r="D13" s="204">
        <v>0</v>
      </c>
      <c r="E13" s="204">
        <v>0</v>
      </c>
      <c r="F13" s="204">
        <v>0</v>
      </c>
      <c r="G13" s="204">
        <v>0</v>
      </c>
      <c r="H13" s="204">
        <v>0</v>
      </c>
      <c r="I13" s="204">
        <v>0</v>
      </c>
      <c r="J13" s="204">
        <v>0</v>
      </c>
      <c r="K13" s="204">
        <v>0</v>
      </c>
      <c r="L13" s="204">
        <v>0</v>
      </c>
      <c r="M13" s="204">
        <v>0</v>
      </c>
      <c r="N13" s="453">
        <v>0</v>
      </c>
    </row>
    <row r="14" spans="1:14" ht="21" customHeight="1">
      <c r="A14" s="452">
        <v>9</v>
      </c>
      <c r="B14" s="451" t="s">
        <v>346</v>
      </c>
      <c r="C14" s="204">
        <v>0</v>
      </c>
      <c r="D14" s="204">
        <v>0</v>
      </c>
      <c r="E14" s="204">
        <v>0</v>
      </c>
      <c r="F14" s="204">
        <v>0</v>
      </c>
      <c r="G14" s="204">
        <v>0</v>
      </c>
      <c r="H14" s="204">
        <v>0</v>
      </c>
      <c r="I14" s="204">
        <v>0</v>
      </c>
      <c r="J14" s="204">
        <v>0</v>
      </c>
      <c r="K14" s="204">
        <v>0</v>
      </c>
      <c r="L14" s="204">
        <v>0</v>
      </c>
      <c r="M14" s="204">
        <v>0</v>
      </c>
      <c r="N14" s="453">
        <v>0</v>
      </c>
    </row>
    <row r="15" spans="1:14" ht="21" customHeight="1">
      <c r="A15" s="452">
        <v>10</v>
      </c>
      <c r="B15" s="451" t="s">
        <v>347</v>
      </c>
      <c r="C15" s="204">
        <v>0</v>
      </c>
      <c r="D15" s="204">
        <v>0</v>
      </c>
      <c r="E15" s="204">
        <v>0</v>
      </c>
      <c r="F15" s="204">
        <v>0</v>
      </c>
      <c r="G15" s="204">
        <v>0</v>
      </c>
      <c r="H15" s="204">
        <v>0</v>
      </c>
      <c r="I15" s="204">
        <v>0</v>
      </c>
      <c r="J15" s="204">
        <v>0</v>
      </c>
      <c r="K15" s="204">
        <v>0</v>
      </c>
      <c r="L15" s="204">
        <v>0</v>
      </c>
      <c r="M15" s="204">
        <v>0</v>
      </c>
      <c r="N15" s="453">
        <v>0</v>
      </c>
    </row>
    <row r="16" spans="1:14" ht="21" customHeight="1" thickBot="1">
      <c r="A16" s="456">
        <v>11</v>
      </c>
      <c r="B16" s="457" t="s">
        <v>337</v>
      </c>
      <c r="C16" s="462">
        <v>0</v>
      </c>
      <c r="D16" s="462">
        <v>0</v>
      </c>
      <c r="E16" s="462">
        <v>0</v>
      </c>
      <c r="F16" s="462">
        <v>0</v>
      </c>
      <c r="G16" s="462">
        <v>0</v>
      </c>
      <c r="H16" s="462">
        <v>0</v>
      </c>
      <c r="I16" s="462">
        <v>0</v>
      </c>
      <c r="J16" s="462">
        <v>0</v>
      </c>
      <c r="K16" s="462">
        <v>0</v>
      </c>
      <c r="L16" s="462">
        <v>0</v>
      </c>
      <c r="M16" s="462">
        <v>0</v>
      </c>
      <c r="N16" s="463">
        <v>0</v>
      </c>
    </row>
  </sheetData>
  <mergeCells count="3">
    <mergeCell ref="A4:A5"/>
    <mergeCell ref="B4:B5"/>
    <mergeCell ref="C4:M4"/>
  </mergeCells>
  <hyperlinks>
    <hyperlink ref="A1" location="Content!A1" display="Cuprins" xr:uid="{8B24A172-C273-486D-972D-76C5C8EAE596}"/>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8DA35-EE22-4E34-9F17-3209D14068A7}">
  <dimension ref="A1:I65"/>
  <sheetViews>
    <sheetView zoomScale="80" zoomScaleNormal="80" workbookViewId="0"/>
  </sheetViews>
  <sheetFormatPr defaultColWidth="8.85546875" defaultRowHeight="12.75"/>
  <cols>
    <col min="1" max="1" width="8.85546875" style="24"/>
    <col min="2" max="2" width="20.140625" style="24" customWidth="1"/>
    <col min="3" max="3" width="17.140625" style="468" customWidth="1"/>
    <col min="4" max="4" width="19.5703125" style="471" customWidth="1"/>
    <col min="5" max="5" width="17.140625" style="24" customWidth="1"/>
    <col min="6" max="6" width="21.140625" style="24" customWidth="1"/>
    <col min="7" max="7" width="19.7109375" style="464" customWidth="1"/>
    <col min="8" max="8" width="17.140625" style="468" customWidth="1"/>
    <col min="9" max="9" width="22.42578125" style="471" customWidth="1"/>
    <col min="10" max="16384" width="8.85546875" style="24"/>
  </cols>
  <sheetData>
    <row r="1" spans="1:9">
      <c r="A1" s="116" t="s">
        <v>43</v>
      </c>
    </row>
    <row r="2" spans="1:9">
      <c r="A2" s="112" t="s">
        <v>348</v>
      </c>
    </row>
    <row r="4" spans="1:9">
      <c r="A4" s="768" t="s">
        <v>349</v>
      </c>
      <c r="B4" s="768"/>
    </row>
    <row r="5" spans="1:9" ht="51">
      <c r="A5" s="25" t="s">
        <v>350</v>
      </c>
      <c r="B5" s="88" t="s">
        <v>351</v>
      </c>
      <c r="C5" s="469" t="s">
        <v>274</v>
      </c>
      <c r="D5" s="472" t="s">
        <v>352</v>
      </c>
      <c r="E5" s="91" t="s">
        <v>353</v>
      </c>
      <c r="F5" s="91" t="s">
        <v>354</v>
      </c>
      <c r="G5" s="465" t="s">
        <v>355</v>
      </c>
      <c r="H5" s="469" t="s">
        <v>299</v>
      </c>
      <c r="I5" s="472" t="s">
        <v>356</v>
      </c>
    </row>
    <row r="6" spans="1:9">
      <c r="A6" s="10">
        <v>1</v>
      </c>
      <c r="B6" s="5" t="s">
        <v>357</v>
      </c>
      <c r="C6" s="15">
        <v>50298.139577426002</v>
      </c>
      <c r="D6" s="473">
        <v>5.9582930752700004E-4</v>
      </c>
      <c r="E6" s="6">
        <v>15</v>
      </c>
      <c r="F6" s="6">
        <v>0.45</v>
      </c>
      <c r="G6" s="466">
        <v>1.136899010752922</v>
      </c>
      <c r="H6" s="15">
        <v>7969.4414817940014</v>
      </c>
      <c r="I6" s="473">
        <v>0.158429299329124</v>
      </c>
    </row>
    <row r="7" spans="1:9">
      <c r="A7" s="10">
        <v>2</v>
      </c>
      <c r="B7" s="5" t="s">
        <v>358</v>
      </c>
      <c r="C7" s="15">
        <v>3054.1131857940004</v>
      </c>
      <c r="D7" s="473">
        <v>1.6000000000000001E-3</v>
      </c>
      <c r="E7" s="6">
        <v>1</v>
      </c>
      <c r="F7" s="6">
        <v>0.45</v>
      </c>
      <c r="G7" s="466">
        <v>2</v>
      </c>
      <c r="H7" s="15">
        <v>1273.7033310219999</v>
      </c>
      <c r="I7" s="473">
        <v>0.41704522259810201</v>
      </c>
    </row>
    <row r="8" spans="1:9">
      <c r="A8" s="10">
        <v>3</v>
      </c>
      <c r="B8" s="5" t="s">
        <v>359</v>
      </c>
      <c r="C8" s="15">
        <v>0</v>
      </c>
      <c r="D8" s="473">
        <v>0</v>
      </c>
      <c r="E8" s="6">
        <v>0</v>
      </c>
      <c r="F8" s="6">
        <v>0.45</v>
      </c>
      <c r="G8" s="466">
        <v>0</v>
      </c>
      <c r="H8" s="15">
        <v>0</v>
      </c>
      <c r="I8" s="473">
        <v>0</v>
      </c>
    </row>
    <row r="9" spans="1:9">
      <c r="A9" s="10">
        <v>4</v>
      </c>
      <c r="B9" s="5" t="s">
        <v>360</v>
      </c>
      <c r="C9" s="15">
        <v>196.31258463</v>
      </c>
      <c r="D9" s="473">
        <v>5.4999999999999997E-3</v>
      </c>
      <c r="E9" s="6">
        <v>2</v>
      </c>
      <c r="F9" s="6">
        <v>0.45</v>
      </c>
      <c r="G9" s="466">
        <v>2</v>
      </c>
      <c r="H9" s="15">
        <v>150.92934231999999</v>
      </c>
      <c r="I9" s="473">
        <v>0.76882159881753898</v>
      </c>
    </row>
    <row r="10" spans="1:9">
      <c r="A10" s="10">
        <v>5</v>
      </c>
      <c r="B10" s="5" t="s">
        <v>361</v>
      </c>
      <c r="C10" s="15">
        <v>1568.8594265639999</v>
      </c>
      <c r="D10" s="473">
        <v>1.1599999999999999E-2</v>
      </c>
      <c r="E10" s="6">
        <v>7</v>
      </c>
      <c r="F10" s="6">
        <v>0.45</v>
      </c>
      <c r="G10" s="466">
        <v>2</v>
      </c>
      <c r="H10" s="15">
        <v>1402.043587052</v>
      </c>
      <c r="I10" s="473">
        <v>0.89367064092955595</v>
      </c>
    </row>
    <row r="11" spans="1:9">
      <c r="A11" s="10">
        <v>6</v>
      </c>
      <c r="B11" s="5" t="s">
        <v>362</v>
      </c>
      <c r="C11" s="15">
        <v>6922.3674482000006</v>
      </c>
      <c r="D11" s="473">
        <v>2.52E-2</v>
      </c>
      <c r="E11" s="6">
        <v>1</v>
      </c>
      <c r="F11" s="6">
        <v>0.45</v>
      </c>
      <c r="G11" s="466">
        <v>2</v>
      </c>
      <c r="H11" s="15">
        <v>8986.8798184859988</v>
      </c>
      <c r="I11" s="473">
        <v>1.2982379028196971</v>
      </c>
    </row>
    <row r="12" spans="1:9">
      <c r="A12" s="10">
        <v>7</v>
      </c>
      <c r="B12" s="5" t="s">
        <v>363</v>
      </c>
      <c r="C12" s="15">
        <v>1.1824286000000002E-2</v>
      </c>
      <c r="D12" s="473">
        <v>0.53749999999999998</v>
      </c>
      <c r="E12" s="6">
        <v>1</v>
      </c>
      <c r="F12" s="6">
        <v>0.45</v>
      </c>
      <c r="G12" s="466">
        <v>2</v>
      </c>
      <c r="H12" s="15">
        <v>1.7315899999999999E-2</v>
      </c>
      <c r="I12" s="473">
        <v>1.462820083682008</v>
      </c>
    </row>
    <row r="13" spans="1:9">
      <c r="A13" s="10">
        <v>8</v>
      </c>
      <c r="B13" s="5" t="s">
        <v>364</v>
      </c>
      <c r="C13" s="15">
        <v>0</v>
      </c>
      <c r="D13" s="473">
        <v>0</v>
      </c>
      <c r="E13" s="6">
        <v>0</v>
      </c>
      <c r="F13" s="6">
        <v>0</v>
      </c>
      <c r="G13" s="466">
        <v>0</v>
      </c>
      <c r="H13" s="15">
        <v>0</v>
      </c>
      <c r="I13" s="473">
        <v>0</v>
      </c>
    </row>
    <row r="14" spans="1:9" ht="33" customHeight="1">
      <c r="A14" s="769" t="s">
        <v>365</v>
      </c>
      <c r="B14" s="770"/>
      <c r="C14" s="470">
        <v>62039.804046900004</v>
      </c>
      <c r="D14" s="474">
        <v>3.6842408368070001E-3</v>
      </c>
      <c r="E14" s="3">
        <v>27</v>
      </c>
      <c r="F14" s="3">
        <v>0.45</v>
      </c>
      <c r="G14" s="467">
        <v>1.3002372036421139</v>
      </c>
      <c r="H14" s="470">
        <v>19783.0148271</v>
      </c>
      <c r="I14" s="474">
        <v>0.31885196515660702</v>
      </c>
    </row>
    <row r="17" spans="1:9">
      <c r="A17" s="768" t="s">
        <v>366</v>
      </c>
      <c r="B17" s="768"/>
    </row>
    <row r="18" spans="1:9" ht="51">
      <c r="A18" s="25" t="s">
        <v>350</v>
      </c>
      <c r="B18" s="88" t="s">
        <v>351</v>
      </c>
      <c r="C18" s="469" t="s">
        <v>274</v>
      </c>
      <c r="D18" s="472" t="s">
        <v>352</v>
      </c>
      <c r="E18" s="91" t="s">
        <v>353</v>
      </c>
      <c r="F18" s="91" t="s">
        <v>354</v>
      </c>
      <c r="G18" s="465" t="s">
        <v>355</v>
      </c>
      <c r="H18" s="469" t="s">
        <v>299</v>
      </c>
      <c r="I18" s="472" t="s">
        <v>356</v>
      </c>
    </row>
    <row r="19" spans="1:9">
      <c r="A19" s="10">
        <v>1</v>
      </c>
      <c r="B19" s="5" t="s">
        <v>357</v>
      </c>
      <c r="C19" s="15">
        <v>13668.656237763998</v>
      </c>
      <c r="D19" s="473">
        <v>5.0000000000000001E-4</v>
      </c>
      <c r="E19" s="6">
        <v>2</v>
      </c>
      <c r="F19" s="6">
        <v>0.45</v>
      </c>
      <c r="G19" s="466">
        <v>2</v>
      </c>
      <c r="H19" s="15">
        <v>3998.7805765999997</v>
      </c>
      <c r="I19" s="473">
        <v>0.29255111048631699</v>
      </c>
    </row>
    <row r="20" spans="1:9">
      <c r="A20" s="10">
        <v>2</v>
      </c>
      <c r="B20" s="5" t="s">
        <v>358</v>
      </c>
      <c r="C20" s="15">
        <v>0</v>
      </c>
      <c r="D20" s="473">
        <v>0</v>
      </c>
      <c r="E20" s="6">
        <v>0</v>
      </c>
      <c r="F20" s="6">
        <v>0</v>
      </c>
      <c r="G20" s="466">
        <v>0</v>
      </c>
      <c r="H20" s="15">
        <v>0</v>
      </c>
      <c r="I20" s="473">
        <v>0</v>
      </c>
    </row>
    <row r="21" spans="1:9">
      <c r="A21" s="10">
        <v>3</v>
      </c>
      <c r="B21" s="5" t="s">
        <v>359</v>
      </c>
      <c r="C21" s="15">
        <v>0</v>
      </c>
      <c r="D21" s="473">
        <v>0</v>
      </c>
      <c r="E21" s="6">
        <v>0</v>
      </c>
      <c r="F21" s="6">
        <v>0</v>
      </c>
      <c r="G21" s="466">
        <v>0</v>
      </c>
      <c r="H21" s="15">
        <v>0</v>
      </c>
      <c r="I21" s="473">
        <v>0</v>
      </c>
    </row>
    <row r="22" spans="1:9">
      <c r="A22" s="10">
        <v>4</v>
      </c>
      <c r="B22" s="5" t="s">
        <v>360</v>
      </c>
      <c r="C22" s="15">
        <v>0</v>
      </c>
      <c r="D22" s="473">
        <v>0</v>
      </c>
      <c r="E22" s="6">
        <v>0</v>
      </c>
      <c r="F22" s="6">
        <v>0</v>
      </c>
      <c r="G22" s="466">
        <v>0</v>
      </c>
      <c r="H22" s="15">
        <v>0</v>
      </c>
      <c r="I22" s="473">
        <v>0</v>
      </c>
    </row>
    <row r="23" spans="1:9">
      <c r="A23" s="10">
        <v>5</v>
      </c>
      <c r="B23" s="5" t="s">
        <v>361</v>
      </c>
      <c r="C23" s="15">
        <v>0</v>
      </c>
      <c r="D23" s="473">
        <v>0</v>
      </c>
      <c r="E23" s="6">
        <v>0</v>
      </c>
      <c r="F23" s="6">
        <v>0</v>
      </c>
      <c r="G23" s="466">
        <v>0</v>
      </c>
      <c r="H23" s="15">
        <v>0</v>
      </c>
      <c r="I23" s="473">
        <v>0</v>
      </c>
    </row>
    <row r="24" spans="1:9">
      <c r="A24" s="10">
        <v>6</v>
      </c>
      <c r="B24" s="5" t="s">
        <v>362</v>
      </c>
      <c r="C24" s="15">
        <v>0</v>
      </c>
      <c r="D24" s="473">
        <v>0</v>
      </c>
      <c r="E24" s="6">
        <v>0</v>
      </c>
      <c r="F24" s="6">
        <v>0</v>
      </c>
      <c r="G24" s="466">
        <v>0</v>
      </c>
      <c r="H24" s="15">
        <v>0</v>
      </c>
      <c r="I24" s="473">
        <v>0</v>
      </c>
    </row>
    <row r="25" spans="1:9">
      <c r="A25" s="10">
        <v>7</v>
      </c>
      <c r="B25" s="5" t="s">
        <v>363</v>
      </c>
      <c r="C25" s="15">
        <v>0</v>
      </c>
      <c r="D25" s="473">
        <v>0</v>
      </c>
      <c r="E25" s="6">
        <v>0</v>
      </c>
      <c r="F25" s="6">
        <v>0</v>
      </c>
      <c r="G25" s="466">
        <v>0</v>
      </c>
      <c r="H25" s="15">
        <v>0</v>
      </c>
      <c r="I25" s="473">
        <v>0</v>
      </c>
    </row>
    <row r="26" spans="1:9">
      <c r="A26" s="10">
        <v>8</v>
      </c>
      <c r="B26" s="5" t="s">
        <v>364</v>
      </c>
      <c r="C26" s="15">
        <v>0</v>
      </c>
      <c r="D26" s="473">
        <v>0</v>
      </c>
      <c r="E26" s="6">
        <v>0</v>
      </c>
      <c r="F26" s="6">
        <v>0</v>
      </c>
      <c r="G26" s="466">
        <v>0</v>
      </c>
      <c r="H26" s="15">
        <v>0</v>
      </c>
      <c r="I26" s="473">
        <v>0</v>
      </c>
    </row>
    <row r="27" spans="1:9" ht="32.25" customHeight="1">
      <c r="A27" s="769" t="s">
        <v>365</v>
      </c>
      <c r="B27" s="770"/>
      <c r="C27" s="470">
        <v>13668.656237763998</v>
      </c>
      <c r="D27" s="474">
        <v>5.0000000000000001E-4</v>
      </c>
      <c r="E27" s="3">
        <v>2</v>
      </c>
      <c r="F27" s="3">
        <v>0.45</v>
      </c>
      <c r="G27" s="467">
        <v>2</v>
      </c>
      <c r="H27" s="470">
        <v>3998.7805765999997</v>
      </c>
      <c r="I27" s="474">
        <v>0.29255111048631699</v>
      </c>
    </row>
    <row r="30" spans="1:9">
      <c r="A30" s="768" t="s">
        <v>367</v>
      </c>
      <c r="B30" s="768"/>
    </row>
    <row r="31" spans="1:9" ht="51">
      <c r="A31" s="25" t="s">
        <v>368</v>
      </c>
      <c r="B31" s="88" t="s">
        <v>351</v>
      </c>
      <c r="C31" s="469" t="s">
        <v>274</v>
      </c>
      <c r="D31" s="472" t="s">
        <v>352</v>
      </c>
      <c r="E31" s="91" t="s">
        <v>353</v>
      </c>
      <c r="F31" s="91" t="s">
        <v>354</v>
      </c>
      <c r="G31" s="465" t="s">
        <v>355</v>
      </c>
      <c r="H31" s="469" t="s">
        <v>299</v>
      </c>
      <c r="I31" s="472" t="s">
        <v>356</v>
      </c>
    </row>
    <row r="32" spans="1:9">
      <c r="A32" s="10">
        <v>1</v>
      </c>
      <c r="B32" s="5" t="s">
        <v>357</v>
      </c>
      <c r="C32" s="15">
        <v>0</v>
      </c>
      <c r="D32" s="473">
        <v>0</v>
      </c>
      <c r="E32" s="6">
        <v>0</v>
      </c>
      <c r="F32" s="6">
        <v>0</v>
      </c>
      <c r="G32" s="466">
        <v>0</v>
      </c>
      <c r="H32" s="15">
        <v>0</v>
      </c>
      <c r="I32" s="473">
        <v>0</v>
      </c>
    </row>
    <row r="33" spans="1:9">
      <c r="A33" s="10">
        <v>2</v>
      </c>
      <c r="B33" s="5" t="s">
        <v>358</v>
      </c>
      <c r="C33" s="15">
        <v>0</v>
      </c>
      <c r="D33" s="473">
        <v>0</v>
      </c>
      <c r="E33" s="6">
        <v>0</v>
      </c>
      <c r="F33" s="6">
        <v>0</v>
      </c>
      <c r="G33" s="466">
        <v>0</v>
      </c>
      <c r="H33" s="15">
        <v>0</v>
      </c>
      <c r="I33" s="473">
        <v>0</v>
      </c>
    </row>
    <row r="34" spans="1:9">
      <c r="A34" s="10">
        <v>3</v>
      </c>
      <c r="B34" s="5" t="s">
        <v>359</v>
      </c>
      <c r="C34" s="15">
        <v>0</v>
      </c>
      <c r="D34" s="473">
        <v>0</v>
      </c>
      <c r="E34" s="6">
        <v>0</v>
      </c>
      <c r="F34" s="6">
        <v>0</v>
      </c>
      <c r="G34" s="466">
        <v>0</v>
      </c>
      <c r="H34" s="15">
        <v>0</v>
      </c>
      <c r="I34" s="473">
        <v>0</v>
      </c>
    </row>
    <row r="35" spans="1:9">
      <c r="A35" s="10">
        <v>4</v>
      </c>
      <c r="B35" s="5" t="s">
        <v>360</v>
      </c>
      <c r="C35" s="15">
        <v>0</v>
      </c>
      <c r="D35" s="473">
        <v>0</v>
      </c>
      <c r="E35" s="6">
        <v>0</v>
      </c>
      <c r="F35" s="6">
        <v>0</v>
      </c>
      <c r="G35" s="466">
        <v>0</v>
      </c>
      <c r="H35" s="15">
        <v>0</v>
      </c>
      <c r="I35" s="473">
        <v>0</v>
      </c>
    </row>
    <row r="36" spans="1:9">
      <c r="A36" s="10">
        <v>5</v>
      </c>
      <c r="B36" s="5" t="s">
        <v>361</v>
      </c>
      <c r="C36" s="15">
        <v>604.62120978600001</v>
      </c>
      <c r="D36" s="473">
        <v>1.04E-2</v>
      </c>
      <c r="E36" s="6">
        <v>4</v>
      </c>
      <c r="F36" s="6">
        <v>0.45</v>
      </c>
      <c r="G36" s="466">
        <v>2</v>
      </c>
      <c r="H36" s="15">
        <v>391.79801345400006</v>
      </c>
      <c r="I36" s="473">
        <v>0.64800576688187805</v>
      </c>
    </row>
    <row r="37" spans="1:9">
      <c r="A37" s="10">
        <v>6</v>
      </c>
      <c r="B37" s="5" t="s">
        <v>362</v>
      </c>
      <c r="C37" s="15">
        <v>0</v>
      </c>
      <c r="D37" s="473">
        <v>0</v>
      </c>
      <c r="E37" s="6">
        <v>0</v>
      </c>
      <c r="F37" s="6">
        <v>0</v>
      </c>
      <c r="G37" s="466">
        <v>0</v>
      </c>
      <c r="H37" s="15">
        <v>0</v>
      </c>
      <c r="I37" s="473">
        <v>0</v>
      </c>
    </row>
    <row r="38" spans="1:9">
      <c r="A38" s="10">
        <v>7</v>
      </c>
      <c r="B38" s="5" t="s">
        <v>363</v>
      </c>
      <c r="C38" s="15">
        <v>1.1824286000000002E-2</v>
      </c>
      <c r="D38" s="473">
        <v>0.53749999999999998</v>
      </c>
      <c r="E38" s="6">
        <v>1</v>
      </c>
      <c r="F38" s="6">
        <v>0.45</v>
      </c>
      <c r="G38" s="466">
        <v>2</v>
      </c>
      <c r="H38" s="15">
        <v>1.7315899999999999E-2</v>
      </c>
      <c r="I38" s="473">
        <v>1.462820083682008</v>
      </c>
    </row>
    <row r="39" spans="1:9">
      <c r="A39" s="10">
        <v>8</v>
      </c>
      <c r="B39" s="5" t="s">
        <v>364</v>
      </c>
      <c r="C39" s="15">
        <v>0</v>
      </c>
      <c r="D39" s="473">
        <v>0</v>
      </c>
      <c r="E39" s="6">
        <v>0</v>
      </c>
      <c r="F39" s="6">
        <v>0</v>
      </c>
      <c r="G39" s="466">
        <v>0</v>
      </c>
      <c r="H39" s="15">
        <v>0</v>
      </c>
      <c r="I39" s="473">
        <v>0</v>
      </c>
    </row>
    <row r="40" spans="1:9" ht="31.5" customHeight="1">
      <c r="A40" s="769" t="s">
        <v>365</v>
      </c>
      <c r="B40" s="770"/>
      <c r="C40" s="470">
        <v>604.63303407199999</v>
      </c>
      <c r="D40" s="474">
        <v>1.0410308039421E-2</v>
      </c>
      <c r="E40" s="3">
        <v>5</v>
      </c>
      <c r="F40" s="3">
        <v>0.45</v>
      </c>
      <c r="G40" s="467">
        <v>2</v>
      </c>
      <c r="H40" s="470">
        <v>391.81532935400003</v>
      </c>
      <c r="I40" s="474">
        <v>0.64802170150168203</v>
      </c>
    </row>
    <row r="43" spans="1:9">
      <c r="A43" s="768" t="s">
        <v>370</v>
      </c>
      <c r="B43" s="768"/>
      <c r="C43" s="768"/>
    </row>
    <row r="44" spans="1:9" ht="51">
      <c r="A44" s="25" t="s">
        <v>368</v>
      </c>
      <c r="B44" s="88" t="s">
        <v>351</v>
      </c>
      <c r="C44" s="469" t="s">
        <v>274</v>
      </c>
      <c r="D44" s="472" t="s">
        <v>352</v>
      </c>
      <c r="E44" s="91" t="s">
        <v>353</v>
      </c>
      <c r="F44" s="91" t="s">
        <v>354</v>
      </c>
      <c r="G44" s="465" t="s">
        <v>355</v>
      </c>
      <c r="H44" s="469" t="s">
        <v>299</v>
      </c>
      <c r="I44" s="472" t="s">
        <v>356</v>
      </c>
    </row>
    <row r="45" spans="1:9">
      <c r="A45" s="10">
        <v>1</v>
      </c>
      <c r="B45" s="5" t="s">
        <v>357</v>
      </c>
      <c r="C45" s="15">
        <v>12.433360414000001</v>
      </c>
      <c r="D45" s="473">
        <v>0</v>
      </c>
      <c r="E45" s="6">
        <v>3</v>
      </c>
      <c r="F45" s="6">
        <v>0</v>
      </c>
      <c r="G45" s="466">
        <v>2</v>
      </c>
      <c r="H45" s="15">
        <v>6.2042374959999993</v>
      </c>
      <c r="I45" s="473">
        <v>0.49899829693089398</v>
      </c>
    </row>
    <row r="46" spans="1:9">
      <c r="A46" s="10">
        <v>2</v>
      </c>
      <c r="B46" s="5" t="s">
        <v>358</v>
      </c>
      <c r="C46" s="15">
        <v>0</v>
      </c>
      <c r="D46" s="473">
        <v>0</v>
      </c>
      <c r="E46" s="6">
        <v>0</v>
      </c>
      <c r="F46" s="6">
        <v>0</v>
      </c>
      <c r="G46" s="466">
        <v>0</v>
      </c>
      <c r="H46" s="15">
        <v>0</v>
      </c>
      <c r="I46" s="473">
        <v>0</v>
      </c>
    </row>
    <row r="47" spans="1:9">
      <c r="A47" s="10">
        <v>3</v>
      </c>
      <c r="B47" s="5" t="s">
        <v>359</v>
      </c>
      <c r="C47" s="15">
        <v>0</v>
      </c>
      <c r="D47" s="473">
        <v>0</v>
      </c>
      <c r="E47" s="6">
        <v>0</v>
      </c>
      <c r="F47" s="6">
        <v>0</v>
      </c>
      <c r="G47" s="466">
        <v>0</v>
      </c>
      <c r="H47" s="15">
        <v>0</v>
      </c>
      <c r="I47" s="473">
        <v>0</v>
      </c>
    </row>
    <row r="48" spans="1:9">
      <c r="A48" s="10">
        <v>4</v>
      </c>
      <c r="B48" s="5" t="s">
        <v>360</v>
      </c>
      <c r="C48" s="15">
        <v>0</v>
      </c>
      <c r="D48" s="473">
        <v>0</v>
      </c>
      <c r="E48" s="6">
        <v>0</v>
      </c>
      <c r="F48" s="6">
        <v>0</v>
      </c>
      <c r="G48" s="466">
        <v>0</v>
      </c>
      <c r="H48" s="15">
        <v>0</v>
      </c>
      <c r="I48" s="473">
        <v>0</v>
      </c>
    </row>
    <row r="49" spans="1:9">
      <c r="A49" s="10">
        <v>5</v>
      </c>
      <c r="B49" s="5" t="s">
        <v>361</v>
      </c>
      <c r="C49" s="15">
        <v>0</v>
      </c>
      <c r="D49" s="473">
        <v>0</v>
      </c>
      <c r="E49" s="6">
        <v>0</v>
      </c>
      <c r="F49" s="6">
        <v>0</v>
      </c>
      <c r="G49" s="466">
        <v>0</v>
      </c>
      <c r="H49" s="15">
        <v>0</v>
      </c>
      <c r="I49" s="473">
        <v>0</v>
      </c>
    </row>
    <row r="50" spans="1:9">
      <c r="A50" s="10">
        <v>6</v>
      </c>
      <c r="B50" s="5" t="s">
        <v>362</v>
      </c>
      <c r="C50" s="15">
        <v>0</v>
      </c>
      <c r="D50" s="473">
        <v>0</v>
      </c>
      <c r="E50" s="6">
        <v>0</v>
      </c>
      <c r="F50" s="6">
        <v>0</v>
      </c>
      <c r="G50" s="466">
        <v>0</v>
      </c>
      <c r="H50" s="15">
        <v>0</v>
      </c>
      <c r="I50" s="473">
        <v>0</v>
      </c>
    </row>
    <row r="51" spans="1:9">
      <c r="A51" s="10">
        <v>7</v>
      </c>
      <c r="B51" s="5" t="s">
        <v>363</v>
      </c>
      <c r="C51" s="15">
        <v>0</v>
      </c>
      <c r="D51" s="473">
        <v>0</v>
      </c>
      <c r="E51" s="6">
        <v>0</v>
      </c>
      <c r="F51" s="6">
        <v>0</v>
      </c>
      <c r="G51" s="466">
        <v>0</v>
      </c>
      <c r="H51" s="15">
        <v>0</v>
      </c>
      <c r="I51" s="473">
        <v>0</v>
      </c>
    </row>
    <row r="52" spans="1:9">
      <c r="A52" s="10">
        <v>8</v>
      </c>
      <c r="B52" s="5" t="s">
        <v>364</v>
      </c>
      <c r="C52" s="15">
        <v>0</v>
      </c>
      <c r="D52" s="473">
        <v>0</v>
      </c>
      <c r="E52" s="6">
        <v>0</v>
      </c>
      <c r="F52" s="6">
        <v>0</v>
      </c>
      <c r="G52" s="466">
        <v>0</v>
      </c>
      <c r="H52" s="15">
        <v>0</v>
      </c>
      <c r="I52" s="473">
        <v>0</v>
      </c>
    </row>
    <row r="53" spans="1:9" ht="30.75" customHeight="1">
      <c r="A53" s="769" t="s">
        <v>365</v>
      </c>
      <c r="B53" s="770"/>
      <c r="C53" s="470">
        <v>12.433360414000001</v>
      </c>
      <c r="D53" s="474">
        <v>0</v>
      </c>
      <c r="E53" s="3">
        <v>3</v>
      </c>
      <c r="F53" s="3">
        <v>0</v>
      </c>
      <c r="G53" s="467">
        <v>2</v>
      </c>
      <c r="H53" s="470">
        <v>6.2042374959999993</v>
      </c>
      <c r="I53" s="474">
        <v>0.49899829693089398</v>
      </c>
    </row>
    <row r="55" spans="1:9">
      <c r="A55" s="768" t="s">
        <v>371</v>
      </c>
      <c r="B55" s="768"/>
    </row>
    <row r="56" spans="1:9" ht="51">
      <c r="A56" s="25" t="s">
        <v>372</v>
      </c>
      <c r="B56" s="88" t="s">
        <v>351</v>
      </c>
      <c r="C56" s="469" t="s">
        <v>274</v>
      </c>
      <c r="D56" s="472" t="s">
        <v>352</v>
      </c>
      <c r="E56" s="91" t="s">
        <v>353</v>
      </c>
      <c r="F56" s="91" t="s">
        <v>354</v>
      </c>
      <c r="G56" s="465" t="s">
        <v>355</v>
      </c>
      <c r="H56" s="469" t="s">
        <v>299</v>
      </c>
      <c r="I56" s="472" t="s">
        <v>356</v>
      </c>
    </row>
    <row r="57" spans="1:9">
      <c r="A57" s="10">
        <v>1</v>
      </c>
      <c r="B57" s="5" t="s">
        <v>357</v>
      </c>
      <c r="C57" s="15">
        <v>36617.050021097995</v>
      </c>
      <c r="D57" s="473">
        <v>6.3162902317299996E-4</v>
      </c>
      <c r="E57" s="6">
        <v>10</v>
      </c>
      <c r="F57" s="6">
        <v>0.18692543358313099</v>
      </c>
      <c r="G57" s="466">
        <v>1.1880414616763291</v>
      </c>
      <c r="H57" s="15">
        <v>3964.4552527740007</v>
      </c>
      <c r="I57" s="473">
        <v>0.108254258601574</v>
      </c>
    </row>
    <row r="58" spans="1:9">
      <c r="A58" s="10">
        <v>2</v>
      </c>
      <c r="B58" s="5" t="s">
        <v>358</v>
      </c>
      <c r="C58" s="15">
        <v>3054.1131857940004</v>
      </c>
      <c r="D58" s="473">
        <v>1.6000000000000001E-3</v>
      </c>
      <c r="E58" s="6">
        <v>1</v>
      </c>
      <c r="F58" s="6">
        <v>0.45</v>
      </c>
      <c r="G58" s="466">
        <v>2</v>
      </c>
      <c r="H58" s="15">
        <v>1273.7033310219999</v>
      </c>
      <c r="I58" s="473">
        <v>0.41704522259810201</v>
      </c>
    </row>
    <row r="59" spans="1:9">
      <c r="A59" s="10">
        <v>3</v>
      </c>
      <c r="B59" s="5" t="s">
        <v>359</v>
      </c>
      <c r="C59" s="15">
        <v>0</v>
      </c>
      <c r="D59" s="473">
        <v>0</v>
      </c>
      <c r="E59" s="6">
        <v>0</v>
      </c>
      <c r="F59" s="6">
        <v>0</v>
      </c>
      <c r="G59" s="466">
        <v>0</v>
      </c>
      <c r="H59" s="15">
        <v>0</v>
      </c>
      <c r="I59" s="473">
        <v>0</v>
      </c>
    </row>
    <row r="60" spans="1:9">
      <c r="A60" s="10">
        <v>4</v>
      </c>
      <c r="B60" s="5" t="s">
        <v>360</v>
      </c>
      <c r="C60" s="15">
        <v>196.31258463</v>
      </c>
      <c r="D60" s="473">
        <v>5.4999999999999997E-3</v>
      </c>
      <c r="E60" s="6">
        <v>2</v>
      </c>
      <c r="F60" s="6">
        <v>0.45</v>
      </c>
      <c r="G60" s="466">
        <v>2</v>
      </c>
      <c r="H60" s="15">
        <v>150.92934231999999</v>
      </c>
      <c r="I60" s="473">
        <v>0.76882159881753898</v>
      </c>
    </row>
    <row r="61" spans="1:9">
      <c r="A61" s="10">
        <v>5</v>
      </c>
      <c r="B61" s="5" t="s">
        <v>361</v>
      </c>
      <c r="C61" s="15">
        <v>964.23821677800004</v>
      </c>
      <c r="D61" s="473">
        <v>1.23E-2</v>
      </c>
      <c r="E61" s="6">
        <v>3</v>
      </c>
      <c r="F61" s="6">
        <v>0.45</v>
      </c>
      <c r="G61" s="466">
        <v>2</v>
      </c>
      <c r="H61" s="15">
        <v>1010.245573598</v>
      </c>
      <c r="I61" s="473">
        <v>1.0477136883467799</v>
      </c>
    </row>
    <row r="62" spans="1:9">
      <c r="A62" s="10">
        <v>6</v>
      </c>
      <c r="B62" s="5" t="s">
        <v>362</v>
      </c>
      <c r="C62" s="15">
        <v>6922.3674482000006</v>
      </c>
      <c r="D62" s="473">
        <v>2.52E-2</v>
      </c>
      <c r="E62" s="6">
        <v>1</v>
      </c>
      <c r="F62" s="6">
        <v>0.45</v>
      </c>
      <c r="G62" s="466">
        <v>2</v>
      </c>
      <c r="H62" s="15">
        <v>8986.8798184859988</v>
      </c>
      <c r="I62" s="473">
        <v>1.2982379028196971</v>
      </c>
    </row>
    <row r="63" spans="1:9">
      <c r="A63" s="10">
        <v>7</v>
      </c>
      <c r="B63" s="5" t="s">
        <v>363</v>
      </c>
      <c r="C63" s="15">
        <v>0</v>
      </c>
      <c r="D63" s="473">
        <v>0</v>
      </c>
      <c r="E63" s="6">
        <v>0</v>
      </c>
      <c r="F63" s="6">
        <v>0</v>
      </c>
      <c r="G63" s="466">
        <v>0</v>
      </c>
      <c r="H63" s="15">
        <v>0</v>
      </c>
      <c r="I63" s="473">
        <v>0</v>
      </c>
    </row>
    <row r="64" spans="1:9">
      <c r="A64" s="10">
        <v>8</v>
      </c>
      <c r="B64" s="5" t="s">
        <v>364</v>
      </c>
      <c r="C64" s="15">
        <v>0</v>
      </c>
      <c r="D64" s="473">
        <v>0</v>
      </c>
      <c r="E64" s="6">
        <v>0</v>
      </c>
      <c r="F64" s="6">
        <v>0</v>
      </c>
      <c r="G64" s="466">
        <v>0</v>
      </c>
      <c r="H64" s="15">
        <v>0</v>
      </c>
      <c r="I64" s="473">
        <v>0</v>
      </c>
    </row>
    <row r="65" spans="1:9" ht="31.5" customHeight="1">
      <c r="A65" s="769" t="s">
        <v>365</v>
      </c>
      <c r="B65" s="770"/>
      <c r="C65" s="470">
        <v>47754.081456499996</v>
      </c>
      <c r="D65" s="474">
        <v>4.5101931825189999E-3</v>
      </c>
      <c r="E65" s="3">
        <v>17</v>
      </c>
      <c r="F65" s="3">
        <v>0.24827263995700899</v>
      </c>
      <c r="G65" s="467">
        <v>1.377384691225338</v>
      </c>
      <c r="H65" s="470">
        <v>15386.2133182</v>
      </c>
      <c r="I65" s="474">
        <v>0.32219682274101669</v>
      </c>
    </row>
  </sheetData>
  <mergeCells count="10">
    <mergeCell ref="A43:C43"/>
    <mergeCell ref="A53:B53"/>
    <mergeCell ref="A55:B55"/>
    <mergeCell ref="A65:B65"/>
    <mergeCell ref="A4:B4"/>
    <mergeCell ref="A14:B14"/>
    <mergeCell ref="A17:B17"/>
    <mergeCell ref="A27:B27"/>
    <mergeCell ref="A30:B30"/>
    <mergeCell ref="A40:B40"/>
  </mergeCells>
  <hyperlinks>
    <hyperlink ref="A1" location="Content!A1" display="Cuprins" xr:uid="{D1C3149D-224D-4FA9-B8BA-C26E68F9E96E}"/>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1CC6-F611-4E1D-96F8-B35CCC929F54}">
  <dimension ref="A1:J15"/>
  <sheetViews>
    <sheetView zoomScale="80" zoomScaleNormal="80" workbookViewId="0">
      <selection activeCell="A2" sqref="A2:R13"/>
    </sheetView>
  </sheetViews>
  <sheetFormatPr defaultColWidth="8.85546875" defaultRowHeight="12.75"/>
  <cols>
    <col min="1" max="1" width="8.85546875" style="24"/>
    <col min="2" max="2" width="43.85546875" style="24" customWidth="1"/>
    <col min="3" max="10" width="13.140625" style="24" customWidth="1"/>
    <col min="11" max="16384" width="8.85546875" style="24"/>
  </cols>
  <sheetData>
    <row r="1" spans="1:10">
      <c r="A1" s="116" t="s">
        <v>43</v>
      </c>
    </row>
    <row r="2" spans="1:10">
      <c r="A2" s="112" t="s">
        <v>373</v>
      </c>
    </row>
    <row r="4" spans="1:10" ht="24.6" customHeight="1">
      <c r="A4" s="774"/>
      <c r="B4" s="771" t="s">
        <v>374</v>
      </c>
      <c r="C4" s="776" t="s">
        <v>375</v>
      </c>
      <c r="D4" s="777"/>
      <c r="E4" s="777"/>
      <c r="F4" s="778"/>
      <c r="G4" s="744" t="s">
        <v>376</v>
      </c>
      <c r="H4" s="744"/>
      <c r="I4" s="744"/>
      <c r="J4" s="745"/>
    </row>
    <row r="5" spans="1:10" ht="60.6" customHeight="1">
      <c r="A5" s="703"/>
      <c r="B5" s="772"/>
      <c r="C5" s="779" t="s">
        <v>377</v>
      </c>
      <c r="D5" s="780"/>
      <c r="E5" s="779" t="s">
        <v>378</v>
      </c>
      <c r="F5" s="780"/>
      <c r="G5" s="776" t="s">
        <v>377</v>
      </c>
      <c r="H5" s="778"/>
      <c r="I5" s="776" t="s">
        <v>378</v>
      </c>
      <c r="J5" s="781"/>
    </row>
    <row r="6" spans="1:10">
      <c r="A6" s="775"/>
      <c r="B6" s="773"/>
      <c r="C6" s="90" t="s">
        <v>379</v>
      </c>
      <c r="D6" s="90" t="s">
        <v>380</v>
      </c>
      <c r="E6" s="90" t="s">
        <v>379</v>
      </c>
      <c r="F6" s="90" t="s">
        <v>380</v>
      </c>
      <c r="G6" s="90" t="s">
        <v>379</v>
      </c>
      <c r="H6" s="90" t="s">
        <v>380</v>
      </c>
      <c r="I6" s="90" t="s">
        <v>379</v>
      </c>
      <c r="J6" s="13" t="s">
        <v>380</v>
      </c>
    </row>
    <row r="7" spans="1:10">
      <c r="A7" s="10">
        <v>1</v>
      </c>
      <c r="B7" s="5" t="s">
        <v>381</v>
      </c>
      <c r="C7" s="475">
        <v>0</v>
      </c>
      <c r="D7" s="476">
        <v>140.08928</v>
      </c>
      <c r="E7" s="476">
        <v>0</v>
      </c>
      <c r="F7" s="476">
        <v>2646.9652500000002</v>
      </c>
      <c r="G7" s="476">
        <v>0</v>
      </c>
      <c r="H7" s="476">
        <v>0</v>
      </c>
      <c r="I7" s="476">
        <v>0</v>
      </c>
      <c r="J7" s="476">
        <v>0</v>
      </c>
    </row>
    <row r="8" spans="1:10" ht="13.5" thickBot="1">
      <c r="A8" s="10">
        <v>2</v>
      </c>
      <c r="B8" s="5" t="s">
        <v>382</v>
      </c>
      <c r="C8" s="477">
        <v>0</v>
      </c>
      <c r="D8" s="478">
        <v>45798.667750000001</v>
      </c>
      <c r="E8" s="478">
        <v>0</v>
      </c>
      <c r="F8" s="478">
        <v>1484.2199999999968</v>
      </c>
      <c r="G8" s="478">
        <v>0</v>
      </c>
      <c r="H8" s="478">
        <v>0</v>
      </c>
      <c r="I8" s="478">
        <v>0</v>
      </c>
      <c r="J8" s="478">
        <v>0</v>
      </c>
    </row>
    <row r="9" spans="1:10" ht="13.5" thickBot="1">
      <c r="A9" s="10">
        <v>3</v>
      </c>
      <c r="B9" s="5" t="s">
        <v>383</v>
      </c>
      <c r="C9" s="477">
        <v>0</v>
      </c>
      <c r="D9" s="478">
        <v>0</v>
      </c>
      <c r="E9" s="478">
        <v>0</v>
      </c>
      <c r="F9" s="478">
        <v>0</v>
      </c>
      <c r="G9" s="478">
        <v>0</v>
      </c>
      <c r="H9" s="478">
        <v>21405.379084699998</v>
      </c>
      <c r="I9" s="478">
        <v>0</v>
      </c>
      <c r="J9" s="478">
        <v>0</v>
      </c>
    </row>
    <row r="10" spans="1:10" ht="13.5" thickBot="1">
      <c r="A10" s="10">
        <v>4</v>
      </c>
      <c r="B10" s="5" t="s">
        <v>384</v>
      </c>
      <c r="C10" s="477">
        <v>0</v>
      </c>
      <c r="D10" s="478">
        <v>0</v>
      </c>
      <c r="E10" s="478">
        <v>0</v>
      </c>
      <c r="F10" s="478">
        <v>0</v>
      </c>
      <c r="G10" s="478">
        <v>0</v>
      </c>
      <c r="H10" s="478">
        <v>0</v>
      </c>
      <c r="I10" s="478">
        <v>0</v>
      </c>
      <c r="J10" s="478">
        <v>0</v>
      </c>
    </row>
    <row r="11" spans="1:10" ht="13.5" thickBot="1">
      <c r="A11" s="10">
        <v>5</v>
      </c>
      <c r="B11" s="5" t="s">
        <v>385</v>
      </c>
      <c r="C11" s="477">
        <v>0</v>
      </c>
      <c r="D11" s="478">
        <v>0</v>
      </c>
      <c r="E11" s="478">
        <v>0</v>
      </c>
      <c r="F11" s="478">
        <v>0</v>
      </c>
      <c r="G11" s="478">
        <v>0</v>
      </c>
      <c r="H11" s="478">
        <v>0</v>
      </c>
      <c r="I11" s="478">
        <v>0</v>
      </c>
      <c r="J11" s="478">
        <v>0</v>
      </c>
    </row>
    <row r="12" spans="1:10" ht="13.5" thickBot="1">
      <c r="A12" s="10">
        <v>6</v>
      </c>
      <c r="B12" s="5" t="s">
        <v>386</v>
      </c>
      <c r="C12" s="477">
        <v>0</v>
      </c>
      <c r="D12" s="478">
        <v>0</v>
      </c>
      <c r="E12" s="478">
        <v>0</v>
      </c>
      <c r="F12" s="478">
        <v>0</v>
      </c>
      <c r="G12" s="478">
        <v>0</v>
      </c>
      <c r="H12" s="478">
        <v>0</v>
      </c>
      <c r="I12" s="478">
        <v>0</v>
      </c>
      <c r="J12" s="478">
        <v>0</v>
      </c>
    </row>
    <row r="13" spans="1:10" ht="13.5" thickBot="1">
      <c r="A13" s="10">
        <v>7</v>
      </c>
      <c r="B13" s="5" t="s">
        <v>387</v>
      </c>
      <c r="C13" s="477">
        <v>0</v>
      </c>
      <c r="D13" s="478">
        <v>0</v>
      </c>
      <c r="E13" s="478">
        <v>0</v>
      </c>
      <c r="F13" s="478">
        <v>0</v>
      </c>
      <c r="G13" s="478">
        <v>0</v>
      </c>
      <c r="H13" s="478">
        <v>0</v>
      </c>
      <c r="I13" s="478">
        <v>0</v>
      </c>
      <c r="J13" s="478">
        <v>0</v>
      </c>
    </row>
    <row r="14" spans="1:10" ht="13.5" thickBot="1">
      <c r="A14" s="10">
        <v>8</v>
      </c>
      <c r="B14" s="5" t="s">
        <v>388</v>
      </c>
      <c r="C14" s="477">
        <v>0</v>
      </c>
      <c r="D14" s="478">
        <v>0</v>
      </c>
      <c r="E14" s="478">
        <v>0</v>
      </c>
      <c r="F14" s="478">
        <v>0</v>
      </c>
      <c r="G14" s="478">
        <v>0</v>
      </c>
      <c r="H14" s="478">
        <v>0</v>
      </c>
      <c r="I14" s="478">
        <v>0</v>
      </c>
      <c r="J14" s="478">
        <v>0</v>
      </c>
    </row>
    <row r="15" spans="1:10" ht="13.5" thickBot="1">
      <c r="A15" s="10">
        <v>9</v>
      </c>
      <c r="B15" s="2" t="s">
        <v>256</v>
      </c>
      <c r="C15" s="479">
        <v>0</v>
      </c>
      <c r="D15" s="480">
        <v>45938.757030000001</v>
      </c>
      <c r="E15" s="480">
        <v>0</v>
      </c>
      <c r="F15" s="480">
        <v>4131.1852499999968</v>
      </c>
      <c r="G15" s="480">
        <v>0</v>
      </c>
      <c r="H15" s="480">
        <v>21405.379084699998</v>
      </c>
      <c r="I15" s="480">
        <v>0</v>
      </c>
      <c r="J15" s="480">
        <v>0</v>
      </c>
    </row>
  </sheetData>
  <mergeCells count="8">
    <mergeCell ref="B4:B6"/>
    <mergeCell ref="A4:A6"/>
    <mergeCell ref="C4:F4"/>
    <mergeCell ref="G4:J4"/>
    <mergeCell ref="C5:D5"/>
    <mergeCell ref="E5:F5"/>
    <mergeCell ref="G5:H5"/>
    <mergeCell ref="I5:J5"/>
  </mergeCells>
  <hyperlinks>
    <hyperlink ref="A1" location="Content!A1" display="Cuprins" xr:uid="{D03071CC-1080-4B56-8F46-953FA3FF8C0C}"/>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46ACB-6CF8-4503-8776-67338E915017}">
  <dimension ref="A1:I38"/>
  <sheetViews>
    <sheetView workbookViewId="0">
      <selection activeCell="B12" sqref="B12"/>
    </sheetView>
  </sheetViews>
  <sheetFormatPr defaultRowHeight="15"/>
  <cols>
    <col min="2" max="2" width="48.5703125" customWidth="1"/>
    <col min="3" max="3" width="12.140625" customWidth="1"/>
    <col min="4" max="4" width="15" customWidth="1"/>
    <col min="9" max="9" width="13.42578125" customWidth="1"/>
  </cols>
  <sheetData>
    <row r="1" spans="1:9">
      <c r="A1" s="116" t="s">
        <v>43</v>
      </c>
      <c r="E1" s="533"/>
      <c r="F1" s="533"/>
      <c r="G1" s="533"/>
      <c r="H1" s="533"/>
    </row>
    <row r="2" spans="1:9" ht="15.75" thickBot="1">
      <c r="E2" s="533"/>
      <c r="F2" s="533"/>
      <c r="G2" s="533"/>
      <c r="H2" s="533"/>
    </row>
    <row r="3" spans="1:9">
      <c r="B3" s="524" t="s">
        <v>1133</v>
      </c>
      <c r="C3" s="534"/>
      <c r="D3" s="535"/>
      <c r="E3" s="665" t="s">
        <v>1135</v>
      </c>
      <c r="F3" s="666"/>
      <c r="G3" s="666"/>
      <c r="H3" s="666"/>
      <c r="I3" s="667"/>
    </row>
    <row r="4" spans="1:9" ht="15.75" thickBot="1">
      <c r="B4" s="525" t="s">
        <v>1134</v>
      </c>
      <c r="C4" s="536"/>
      <c r="D4" s="537"/>
      <c r="E4" s="668"/>
      <c r="F4" s="669"/>
      <c r="G4" s="669"/>
      <c r="H4" s="669"/>
      <c r="I4" s="670"/>
    </row>
    <row r="5" spans="1:9" ht="102" thickBot="1">
      <c r="B5" s="526" t="s">
        <v>45</v>
      </c>
      <c r="C5" s="527" t="s">
        <v>1136</v>
      </c>
      <c r="D5" s="540" t="s">
        <v>1137</v>
      </c>
      <c r="E5" s="538" t="s">
        <v>1138</v>
      </c>
      <c r="F5" s="527" t="s">
        <v>1139</v>
      </c>
      <c r="G5" s="527" t="s">
        <v>1140</v>
      </c>
      <c r="H5" s="527" t="s">
        <v>1141</v>
      </c>
      <c r="I5" s="527" t="s">
        <v>1142</v>
      </c>
    </row>
    <row r="6" spans="1:9" ht="15.75" thickBot="1">
      <c r="B6" s="528" t="s">
        <v>1143</v>
      </c>
      <c r="C6" s="529"/>
      <c r="D6" s="541"/>
      <c r="E6" s="539"/>
      <c r="F6" s="529"/>
      <c r="G6" s="529"/>
      <c r="H6" s="529"/>
      <c r="I6" s="529"/>
    </row>
    <row r="7" spans="1:9" ht="15.75" thickBot="1">
      <c r="B7" s="530" t="s">
        <v>1144</v>
      </c>
      <c r="C7" s="542">
        <v>8281451</v>
      </c>
      <c r="D7" s="543">
        <v>8281451</v>
      </c>
      <c r="E7" s="543">
        <v>8281451</v>
      </c>
      <c r="F7" s="544" t="s">
        <v>369</v>
      </c>
      <c r="G7" s="545" t="s">
        <v>369</v>
      </c>
      <c r="H7" s="545" t="s">
        <v>369</v>
      </c>
      <c r="I7" s="545" t="s">
        <v>369</v>
      </c>
    </row>
    <row r="8" spans="1:9" ht="15.75" thickBot="1">
      <c r="B8" s="530" t="s">
        <v>1145</v>
      </c>
      <c r="C8" s="546">
        <v>323543</v>
      </c>
      <c r="D8" s="547">
        <v>323543</v>
      </c>
      <c r="E8" s="547">
        <v>323543</v>
      </c>
      <c r="F8" s="548" t="s">
        <v>369</v>
      </c>
      <c r="G8" s="549" t="s">
        <v>369</v>
      </c>
      <c r="H8" s="549" t="s">
        <v>369</v>
      </c>
      <c r="I8" s="549" t="s">
        <v>369</v>
      </c>
    </row>
    <row r="9" spans="1:9" ht="15.75" thickBot="1">
      <c r="B9" s="530" t="s">
        <v>1146</v>
      </c>
      <c r="C9" s="546">
        <v>13781</v>
      </c>
      <c r="D9" s="547">
        <v>13781</v>
      </c>
      <c r="E9" s="548" t="s">
        <v>369</v>
      </c>
      <c r="F9" s="547">
        <v>13781</v>
      </c>
      <c r="G9" s="549" t="s">
        <v>369</v>
      </c>
      <c r="H9" s="549" t="s">
        <v>369</v>
      </c>
      <c r="I9" s="549" t="s">
        <v>369</v>
      </c>
    </row>
    <row r="10" spans="1:9" ht="15.75" thickBot="1">
      <c r="B10" s="530" t="s">
        <v>1147</v>
      </c>
      <c r="C10" s="546">
        <v>93302</v>
      </c>
      <c r="D10" s="547">
        <v>93302</v>
      </c>
      <c r="E10" s="548" t="s">
        <v>369</v>
      </c>
      <c r="F10" s="548" t="s">
        <v>369</v>
      </c>
      <c r="G10" s="549" t="s">
        <v>369</v>
      </c>
      <c r="H10" s="546">
        <v>93302</v>
      </c>
      <c r="I10" s="549" t="s">
        <v>369</v>
      </c>
    </row>
    <row r="11" spans="1:9" ht="23.25" thickBot="1">
      <c r="B11" s="530" t="s">
        <v>1148</v>
      </c>
      <c r="C11" s="546">
        <v>184458</v>
      </c>
      <c r="D11" s="547">
        <v>184458</v>
      </c>
      <c r="E11" s="547">
        <v>184458</v>
      </c>
      <c r="F11" s="548" t="s">
        <v>369</v>
      </c>
      <c r="G11" s="549" t="s">
        <v>369</v>
      </c>
      <c r="H11" s="549" t="s">
        <v>369</v>
      </c>
      <c r="I11" s="549" t="s">
        <v>369</v>
      </c>
    </row>
    <row r="12" spans="1:9" ht="23.25" thickBot="1">
      <c r="B12" s="530" t="s">
        <v>1149</v>
      </c>
      <c r="C12" s="546">
        <v>8355</v>
      </c>
      <c r="D12" s="547">
        <v>8355</v>
      </c>
      <c r="E12" s="547">
        <v>8355</v>
      </c>
      <c r="F12" s="548"/>
      <c r="G12" s="549"/>
      <c r="H12" s="549"/>
      <c r="I12" s="549"/>
    </row>
    <row r="13" spans="1:9" ht="23.25" thickBot="1">
      <c r="B13" s="530" t="s">
        <v>1150</v>
      </c>
      <c r="C13" s="546">
        <v>3105398</v>
      </c>
      <c r="D13" s="547">
        <v>3105398</v>
      </c>
      <c r="E13" s="547">
        <v>3105398</v>
      </c>
      <c r="F13" s="548" t="s">
        <v>369</v>
      </c>
      <c r="G13" s="549" t="s">
        <v>369</v>
      </c>
      <c r="H13" s="549" t="s">
        <v>369</v>
      </c>
      <c r="I13" s="549" t="s">
        <v>369</v>
      </c>
    </row>
    <row r="14" spans="1:9" ht="15.75" thickBot="1">
      <c r="B14" s="530" t="s">
        <v>1151</v>
      </c>
      <c r="C14" s="546">
        <v>71488</v>
      </c>
      <c r="D14" s="547">
        <v>71488</v>
      </c>
      <c r="E14" s="547">
        <v>71488</v>
      </c>
      <c r="F14" s="548" t="s">
        <v>369</v>
      </c>
      <c r="G14" s="549" t="s">
        <v>369</v>
      </c>
      <c r="H14" s="549" t="s">
        <v>369</v>
      </c>
      <c r="I14" s="549" t="s">
        <v>369</v>
      </c>
    </row>
    <row r="15" spans="1:9" ht="15.75" thickBot="1">
      <c r="B15" s="530" t="s">
        <v>1152</v>
      </c>
      <c r="C15" s="546">
        <v>32891</v>
      </c>
      <c r="D15" s="547">
        <v>32891</v>
      </c>
      <c r="E15" s="547">
        <v>32891</v>
      </c>
      <c r="F15" s="548" t="s">
        <v>369</v>
      </c>
      <c r="G15" s="549" t="s">
        <v>369</v>
      </c>
      <c r="H15" s="549" t="s">
        <v>369</v>
      </c>
      <c r="I15" s="549" t="s">
        <v>369</v>
      </c>
    </row>
    <row r="16" spans="1:9" ht="15.75" thickBot="1">
      <c r="B16" s="531" t="s">
        <v>1153</v>
      </c>
      <c r="C16" s="546">
        <v>39851569</v>
      </c>
      <c r="D16" s="547">
        <v>39851569</v>
      </c>
      <c r="E16" s="547">
        <v>37844235</v>
      </c>
      <c r="F16" s="548" t="s">
        <v>369</v>
      </c>
      <c r="G16" s="546">
        <v>2007334</v>
      </c>
      <c r="H16" s="549" t="s">
        <v>369</v>
      </c>
      <c r="I16" s="549" t="s">
        <v>369</v>
      </c>
    </row>
    <row r="17" spans="2:9" ht="15.75" thickBot="1">
      <c r="B17" s="530" t="s">
        <v>173</v>
      </c>
      <c r="C17" s="546">
        <v>9200854</v>
      </c>
      <c r="D17" s="547">
        <v>9200854</v>
      </c>
      <c r="E17" s="547">
        <v>9200854</v>
      </c>
      <c r="F17" s="548" t="s">
        <v>369</v>
      </c>
      <c r="G17" s="549" t="s">
        <v>369</v>
      </c>
      <c r="H17" s="549" t="s">
        <v>369</v>
      </c>
      <c r="I17" s="549" t="s">
        <v>369</v>
      </c>
    </row>
    <row r="18" spans="2:9" ht="15.75" thickBot="1">
      <c r="B18" s="530" t="s">
        <v>1154</v>
      </c>
      <c r="C18" s="546">
        <v>74015</v>
      </c>
      <c r="D18" s="547">
        <v>74015</v>
      </c>
      <c r="E18" s="547">
        <v>74015</v>
      </c>
      <c r="F18" s="548" t="s">
        <v>369</v>
      </c>
      <c r="G18" s="549" t="s">
        <v>369</v>
      </c>
      <c r="H18" s="549" t="s">
        <v>369</v>
      </c>
      <c r="I18" s="549" t="s">
        <v>369</v>
      </c>
    </row>
    <row r="19" spans="2:9" ht="15.75" thickBot="1">
      <c r="B19" s="530" t="s">
        <v>175</v>
      </c>
      <c r="C19" s="546">
        <v>427091</v>
      </c>
      <c r="D19" s="547">
        <v>427091</v>
      </c>
      <c r="E19" s="547">
        <v>427091</v>
      </c>
      <c r="F19" s="548" t="s">
        <v>369</v>
      </c>
      <c r="G19" s="549" t="s">
        <v>369</v>
      </c>
      <c r="H19" s="549" t="s">
        <v>369</v>
      </c>
      <c r="I19" s="549" t="s">
        <v>369</v>
      </c>
    </row>
    <row r="20" spans="2:9" ht="15.75" thickBot="1">
      <c r="B20" s="530" t="s">
        <v>1155</v>
      </c>
      <c r="C20" s="546">
        <v>93235</v>
      </c>
      <c r="D20" s="547">
        <v>93235</v>
      </c>
      <c r="E20" s="547">
        <v>93235</v>
      </c>
      <c r="F20" s="548" t="s">
        <v>369</v>
      </c>
      <c r="G20" s="549" t="s">
        <v>369</v>
      </c>
      <c r="H20" s="549" t="s">
        <v>369</v>
      </c>
      <c r="I20" s="549" t="s">
        <v>369</v>
      </c>
    </row>
    <row r="21" spans="2:9" ht="15.75" thickBot="1">
      <c r="B21" s="530" t="s">
        <v>1156</v>
      </c>
      <c r="C21" s="546">
        <v>434821</v>
      </c>
      <c r="D21" s="547">
        <v>434821</v>
      </c>
      <c r="E21" s="547">
        <v>434821</v>
      </c>
      <c r="F21" s="548" t="s">
        <v>369</v>
      </c>
      <c r="G21" s="549" t="s">
        <v>369</v>
      </c>
      <c r="H21" s="549" t="s">
        <v>369</v>
      </c>
      <c r="I21" s="549" t="s">
        <v>369</v>
      </c>
    </row>
    <row r="22" spans="2:9" ht="15.75" thickBot="1">
      <c r="B22" s="530" t="s">
        <v>1157</v>
      </c>
      <c r="C22" s="546">
        <v>393504</v>
      </c>
      <c r="D22" s="547">
        <v>393504</v>
      </c>
      <c r="E22" s="547">
        <v>237346</v>
      </c>
      <c r="F22" s="548" t="s">
        <v>369</v>
      </c>
      <c r="G22" s="549" t="s">
        <v>369</v>
      </c>
      <c r="H22" s="549" t="s">
        <v>369</v>
      </c>
      <c r="I22" s="546">
        <v>156158</v>
      </c>
    </row>
    <row r="23" spans="2:9" ht="15.75" thickBot="1">
      <c r="B23" s="528" t="s">
        <v>182</v>
      </c>
      <c r="C23" s="550">
        <v>62589756</v>
      </c>
      <c r="D23" s="550">
        <v>62589756</v>
      </c>
      <c r="E23" s="550">
        <v>60319181</v>
      </c>
      <c r="F23" s="550">
        <v>13781</v>
      </c>
      <c r="G23" s="550">
        <v>2007334</v>
      </c>
      <c r="H23" s="550">
        <v>93302</v>
      </c>
      <c r="I23" s="550">
        <v>156158</v>
      </c>
    </row>
    <row r="24" spans="2:9" ht="15.75" thickBot="1">
      <c r="B24" s="530"/>
      <c r="C24" s="548"/>
      <c r="D24" s="548"/>
      <c r="E24" s="548"/>
      <c r="F24" s="548"/>
      <c r="G24" s="548"/>
      <c r="H24" s="548"/>
      <c r="I24" s="548"/>
    </row>
    <row r="25" spans="2:9" ht="15.75" thickBot="1">
      <c r="B25" s="528" t="s">
        <v>1158</v>
      </c>
      <c r="C25" s="551"/>
      <c r="D25" s="551"/>
      <c r="E25" s="551"/>
      <c r="F25" s="551"/>
      <c r="G25" s="551"/>
      <c r="H25" s="551"/>
      <c r="I25" s="551"/>
    </row>
    <row r="26" spans="2:9" ht="15.75" thickBot="1">
      <c r="B26" s="530" t="s">
        <v>1159</v>
      </c>
      <c r="C26" s="546">
        <v>27715</v>
      </c>
      <c r="D26" s="547">
        <v>27715</v>
      </c>
      <c r="E26" s="548" t="s">
        <v>369</v>
      </c>
      <c r="F26" s="548" t="s">
        <v>369</v>
      </c>
      <c r="G26" s="549" t="s">
        <v>369</v>
      </c>
      <c r="H26" s="549" t="s">
        <v>369</v>
      </c>
      <c r="I26" s="549" t="s">
        <v>369</v>
      </c>
    </row>
    <row r="27" spans="2:9" ht="15.75" thickBot="1">
      <c r="B27" s="530" t="s">
        <v>1146</v>
      </c>
      <c r="C27" s="546">
        <v>5860</v>
      </c>
      <c r="D27" s="547">
        <v>5860</v>
      </c>
      <c r="E27" s="548" t="s">
        <v>369</v>
      </c>
      <c r="F27" s="548" t="s">
        <v>369</v>
      </c>
      <c r="G27" s="549" t="s">
        <v>369</v>
      </c>
      <c r="H27" s="549" t="s">
        <v>369</v>
      </c>
      <c r="I27" s="549" t="s">
        <v>369</v>
      </c>
    </row>
    <row r="28" spans="2:9" ht="15.75" thickBot="1">
      <c r="B28" s="530" t="s">
        <v>1160</v>
      </c>
      <c r="C28" s="546">
        <v>578106</v>
      </c>
      <c r="D28" s="547">
        <v>578106</v>
      </c>
      <c r="E28" s="548" t="s">
        <v>369</v>
      </c>
      <c r="F28" s="548" t="s">
        <v>369</v>
      </c>
      <c r="G28" s="549" t="s">
        <v>369</v>
      </c>
      <c r="H28" s="549" t="s">
        <v>369</v>
      </c>
      <c r="I28" s="549" t="s">
        <v>369</v>
      </c>
    </row>
    <row r="29" spans="2:9" ht="15.75" thickBot="1">
      <c r="B29" s="530" t="s">
        <v>1161</v>
      </c>
      <c r="C29" s="546">
        <v>49233568</v>
      </c>
      <c r="D29" s="547">
        <v>49233568</v>
      </c>
      <c r="E29" s="548" t="s">
        <v>369</v>
      </c>
      <c r="F29" s="548" t="s">
        <v>369</v>
      </c>
      <c r="G29" s="549" t="s">
        <v>369</v>
      </c>
      <c r="H29" s="549" t="s">
        <v>369</v>
      </c>
      <c r="I29" s="549" t="s">
        <v>369</v>
      </c>
    </row>
    <row r="30" spans="2:9" ht="15.75" thickBot="1">
      <c r="B30" s="530" t="s">
        <v>1162</v>
      </c>
      <c r="C30" s="546">
        <v>390285</v>
      </c>
      <c r="D30" s="547">
        <v>390285</v>
      </c>
      <c r="E30" s="548" t="s">
        <v>369</v>
      </c>
      <c r="F30" s="548" t="s">
        <v>369</v>
      </c>
      <c r="G30" s="549" t="s">
        <v>369</v>
      </c>
      <c r="H30" s="549" t="s">
        <v>369</v>
      </c>
      <c r="I30" s="549" t="s">
        <v>369</v>
      </c>
    </row>
    <row r="31" spans="2:9" ht="23.25" thickBot="1">
      <c r="B31" s="530" t="s">
        <v>188</v>
      </c>
      <c r="C31" s="546">
        <v>11398</v>
      </c>
      <c r="D31" s="547">
        <v>11398</v>
      </c>
      <c r="E31" s="548" t="s">
        <v>369</v>
      </c>
      <c r="F31" s="548" t="s">
        <v>369</v>
      </c>
      <c r="G31" s="549" t="s">
        <v>369</v>
      </c>
      <c r="H31" s="549" t="s">
        <v>369</v>
      </c>
      <c r="I31" s="549" t="s">
        <v>369</v>
      </c>
    </row>
    <row r="32" spans="2:9" ht="15.75" thickBot="1">
      <c r="B32" s="530" t="s">
        <v>189</v>
      </c>
      <c r="C32" s="546">
        <v>20991</v>
      </c>
      <c r="D32" s="547">
        <v>20991</v>
      </c>
      <c r="E32" s="548" t="s">
        <v>369</v>
      </c>
      <c r="F32" s="548" t="s">
        <v>369</v>
      </c>
      <c r="G32" s="549" t="s">
        <v>369</v>
      </c>
      <c r="H32" s="549" t="s">
        <v>369</v>
      </c>
      <c r="I32" s="549" t="s">
        <v>369</v>
      </c>
    </row>
    <row r="33" spans="2:9" ht="15.75" thickBot="1">
      <c r="B33" s="530" t="s">
        <v>190</v>
      </c>
      <c r="C33" s="546">
        <v>1422869</v>
      </c>
      <c r="D33" s="547">
        <v>1422869</v>
      </c>
      <c r="E33" s="548" t="s">
        <v>369</v>
      </c>
      <c r="F33" s="548" t="s">
        <v>369</v>
      </c>
      <c r="G33" s="549" t="s">
        <v>369</v>
      </c>
      <c r="H33" s="549" t="s">
        <v>369</v>
      </c>
      <c r="I33" s="549" t="s">
        <v>369</v>
      </c>
    </row>
    <row r="34" spans="2:9" ht="15.75" thickBot="1">
      <c r="B34" s="530" t="s">
        <v>1163</v>
      </c>
      <c r="C34" s="546">
        <v>3887808</v>
      </c>
      <c r="D34" s="547">
        <v>3887808</v>
      </c>
      <c r="E34" s="548" t="s">
        <v>369</v>
      </c>
      <c r="F34" s="548" t="s">
        <v>369</v>
      </c>
      <c r="G34" s="549" t="s">
        <v>369</v>
      </c>
      <c r="H34" s="549" t="s">
        <v>369</v>
      </c>
      <c r="I34" s="549" t="s">
        <v>369</v>
      </c>
    </row>
    <row r="35" spans="2:9" ht="15.75" thickBot="1">
      <c r="B35" s="530" t="s">
        <v>194</v>
      </c>
      <c r="C35" s="546">
        <v>323726</v>
      </c>
      <c r="D35" s="547">
        <v>323726</v>
      </c>
      <c r="E35" s="548" t="s">
        <v>369</v>
      </c>
      <c r="F35" s="548" t="s">
        <v>369</v>
      </c>
      <c r="G35" s="549" t="s">
        <v>369</v>
      </c>
      <c r="H35" s="549" t="s">
        <v>369</v>
      </c>
      <c r="I35" s="549" t="s">
        <v>369</v>
      </c>
    </row>
    <row r="36" spans="2:9" ht="15.75" thickBot="1">
      <c r="B36" s="530" t="s">
        <v>198</v>
      </c>
      <c r="C36" s="546">
        <v>233402</v>
      </c>
      <c r="D36" s="547">
        <v>233402</v>
      </c>
      <c r="E36" s="548" t="s">
        <v>369</v>
      </c>
      <c r="F36" s="548" t="s">
        <v>369</v>
      </c>
      <c r="G36" s="549" t="s">
        <v>369</v>
      </c>
      <c r="H36" s="549" t="s">
        <v>369</v>
      </c>
      <c r="I36" s="549" t="s">
        <v>369</v>
      </c>
    </row>
    <row r="37" spans="2:9" ht="15.75" thickBot="1">
      <c r="B37" s="530" t="s">
        <v>199</v>
      </c>
      <c r="C37" s="549">
        <v>56</v>
      </c>
      <c r="D37" s="549">
        <v>56</v>
      </c>
      <c r="E37" s="548"/>
      <c r="F37" s="548"/>
      <c r="G37" s="549"/>
      <c r="H37" s="549"/>
      <c r="I37" s="549"/>
    </row>
    <row r="38" spans="2:9" ht="15.75" thickBot="1">
      <c r="B38" s="528" t="s">
        <v>200</v>
      </c>
      <c r="C38" s="552">
        <v>56135784</v>
      </c>
      <c r="D38" s="552">
        <v>56135784</v>
      </c>
      <c r="E38" s="548" t="s">
        <v>369</v>
      </c>
      <c r="F38" s="548" t="s">
        <v>369</v>
      </c>
      <c r="G38" s="549" t="s">
        <v>369</v>
      </c>
      <c r="H38" s="549" t="s">
        <v>369</v>
      </c>
      <c r="I38" s="549" t="s">
        <v>369</v>
      </c>
    </row>
  </sheetData>
  <mergeCells count="1">
    <mergeCell ref="E3:I4"/>
  </mergeCells>
  <hyperlinks>
    <hyperlink ref="A1" location="Content!A1" display="Cuprins" xr:uid="{2FEC8F7B-2184-401C-9A9B-DECBDA35EE1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D0C30-08D6-40B5-96FB-09C158B4C244}">
  <dimension ref="A1:C8"/>
  <sheetViews>
    <sheetView zoomScale="80" zoomScaleNormal="80" workbookViewId="0">
      <selection activeCell="A2" sqref="A2:R13"/>
    </sheetView>
  </sheetViews>
  <sheetFormatPr defaultColWidth="8.85546875" defaultRowHeight="12.75"/>
  <cols>
    <col min="1" max="1" width="8.85546875" style="24"/>
    <col min="2" max="2" width="52.28515625" style="24" customWidth="1"/>
    <col min="3" max="3" width="13.140625" style="24" customWidth="1"/>
    <col min="4" max="16384" width="8.85546875" style="24"/>
  </cols>
  <sheetData>
    <row r="1" spans="1:3">
      <c r="A1" s="116" t="s">
        <v>43</v>
      </c>
    </row>
    <row r="2" spans="1:3">
      <c r="A2" s="112" t="s">
        <v>389</v>
      </c>
    </row>
    <row r="4" spans="1:3" ht="13.5" thickBot="1"/>
    <row r="5" spans="1:3" ht="23.45" customHeight="1" thickBot="1">
      <c r="A5" s="782" t="s">
        <v>390</v>
      </c>
      <c r="B5" s="783"/>
      <c r="C5" s="91" t="s">
        <v>223</v>
      </c>
    </row>
    <row r="6" spans="1:3" ht="23.25" customHeight="1" thickBot="1">
      <c r="A6" s="10">
        <v>1</v>
      </c>
      <c r="B6" s="5" t="s">
        <v>144</v>
      </c>
      <c r="C6" s="15">
        <v>31040203.40547647</v>
      </c>
    </row>
    <row r="7" spans="1:3" ht="23.25" customHeight="1" thickBot="1">
      <c r="A7" s="10">
        <v>2</v>
      </c>
      <c r="B7" s="5" t="s">
        <v>391</v>
      </c>
      <c r="C7" s="481">
        <v>5.0000000000000001E-3</v>
      </c>
    </row>
    <row r="8" spans="1:3" ht="26.25" thickBot="1">
      <c r="A8" s="10">
        <v>3</v>
      </c>
      <c r="B8" s="5" t="s">
        <v>392</v>
      </c>
      <c r="C8" s="15">
        <v>155201.01703238237</v>
      </c>
    </row>
  </sheetData>
  <mergeCells count="1">
    <mergeCell ref="A5:B5"/>
  </mergeCells>
  <hyperlinks>
    <hyperlink ref="A1" location="Content!A1" display="Cuprins" xr:uid="{18619EBA-5D2B-4BB6-ADB0-8C1FDBA63664}"/>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1BA4D-A756-48A9-85FD-298A806DE5FB}">
  <dimension ref="A1:J18"/>
  <sheetViews>
    <sheetView zoomScale="80" zoomScaleNormal="80" workbookViewId="0">
      <selection activeCell="C9" sqref="C9"/>
    </sheetView>
  </sheetViews>
  <sheetFormatPr defaultColWidth="8.85546875" defaultRowHeight="12.75"/>
  <cols>
    <col min="1" max="1" width="8.85546875" style="24"/>
    <col min="2" max="2" width="34.42578125" style="24" customWidth="1"/>
    <col min="3" max="3" width="15.28515625" style="24" customWidth="1"/>
    <col min="4" max="4" width="11" style="24" bestFit="1" customWidth="1"/>
    <col min="5" max="5" width="11.28515625" style="24" bestFit="1" customWidth="1"/>
    <col min="6" max="6" width="11" style="24" bestFit="1" customWidth="1"/>
    <col min="7" max="7" width="17.5703125" style="24" customWidth="1"/>
    <col min="8" max="8" width="15.28515625" style="24" customWidth="1"/>
    <col min="9" max="9" width="13.140625" style="24" customWidth="1"/>
    <col min="10" max="10" width="29.5703125" style="24" customWidth="1"/>
    <col min="11" max="16384" width="8.85546875" style="24"/>
  </cols>
  <sheetData>
    <row r="1" spans="1:10">
      <c r="A1" s="116" t="s">
        <v>43</v>
      </c>
    </row>
    <row r="2" spans="1:10">
      <c r="A2" s="277" t="s">
        <v>393</v>
      </c>
    </row>
    <row r="4" spans="1:10" ht="13.5" thickBot="1"/>
    <row r="5" spans="1:10">
      <c r="A5" s="792" t="s">
        <v>394</v>
      </c>
      <c r="B5" s="793"/>
      <c r="C5" s="737" t="s">
        <v>395</v>
      </c>
      <c r="D5" s="798"/>
      <c r="E5" s="798"/>
      <c r="F5" s="784"/>
      <c r="G5" s="737" t="s">
        <v>396</v>
      </c>
      <c r="H5" s="784"/>
      <c r="I5" s="737" t="s">
        <v>397</v>
      </c>
      <c r="J5" s="784"/>
    </row>
    <row r="6" spans="1:10" ht="13.5" thickBot="1">
      <c r="A6" s="794"/>
      <c r="B6" s="795"/>
      <c r="C6" s="785"/>
      <c r="D6" s="799"/>
      <c r="E6" s="799"/>
      <c r="F6" s="786"/>
      <c r="G6" s="785"/>
      <c r="H6" s="786"/>
      <c r="I6" s="785"/>
      <c r="J6" s="786"/>
    </row>
    <row r="7" spans="1:10" ht="51.75" thickBot="1">
      <c r="A7" s="794"/>
      <c r="B7" s="795"/>
      <c r="C7" s="787" t="s">
        <v>398</v>
      </c>
      <c r="D7" s="789" t="s">
        <v>399</v>
      </c>
      <c r="E7" s="790"/>
      <c r="F7" s="791"/>
      <c r="G7" s="13" t="s">
        <v>398</v>
      </c>
      <c r="H7" s="13" t="s">
        <v>399</v>
      </c>
      <c r="I7" s="353"/>
      <c r="J7" s="13" t="s">
        <v>400</v>
      </c>
    </row>
    <row r="8" spans="1:10" ht="51.75" thickBot="1">
      <c r="A8" s="796" t="s">
        <v>401</v>
      </c>
      <c r="B8" s="797"/>
      <c r="C8" s="788"/>
      <c r="D8" s="353"/>
      <c r="E8" s="13" t="s">
        <v>402</v>
      </c>
      <c r="F8" s="13" t="s">
        <v>403</v>
      </c>
      <c r="G8" s="353"/>
      <c r="H8" s="353"/>
      <c r="I8" s="353"/>
      <c r="J8" s="353"/>
    </row>
    <row r="9" spans="1:10" ht="13.5" thickBot="1">
      <c r="A9" s="354">
        <v>1</v>
      </c>
      <c r="B9" s="355" t="s">
        <v>404</v>
      </c>
      <c r="C9" s="478">
        <f>'[5]Template 1_Grup'!D15</f>
        <v>503557</v>
      </c>
      <c r="D9" s="478">
        <f>'[5]Template 1_Grup'!E15</f>
        <v>332749</v>
      </c>
      <c r="E9" s="478">
        <f>'[5]Template 1_Grup'!F15</f>
        <v>332741</v>
      </c>
      <c r="F9" s="478">
        <f>'[5]Template 1_Grup'!G15</f>
        <v>313539</v>
      </c>
      <c r="G9" s="478">
        <f>'[5]Template 1_Grup'!H15</f>
        <v>-12459</v>
      </c>
      <c r="H9" s="478">
        <f>'[5]Template 1_Grup'!I15</f>
        <v>-246879</v>
      </c>
      <c r="I9" s="478">
        <f>'[5]Template 1_Grup'!J15</f>
        <v>477200</v>
      </c>
      <c r="J9" s="478">
        <f>'[5]Template 1_Grup'!K15</f>
        <v>59146</v>
      </c>
    </row>
    <row r="10" spans="1:10" ht="13.5" thickBot="1">
      <c r="A10" s="356">
        <v>2</v>
      </c>
      <c r="B10" s="357" t="s">
        <v>405</v>
      </c>
      <c r="C10" s="478">
        <f>'[5]Template 1_Grup'!D16</f>
        <v>0</v>
      </c>
      <c r="D10" s="478">
        <f>'[5]Template 1_Grup'!E16</f>
        <v>0</v>
      </c>
      <c r="E10" s="478">
        <f>'[5]Template 1_Grup'!F16</f>
        <v>0</v>
      </c>
      <c r="F10" s="478">
        <f>'[5]Template 1_Grup'!G16</f>
        <v>0</v>
      </c>
      <c r="G10" s="478">
        <f>'[5]Template 1_Grup'!H16</f>
        <v>0</v>
      </c>
      <c r="H10" s="478">
        <f>'[5]Template 1_Grup'!I16</f>
        <v>0</v>
      </c>
      <c r="I10" s="478">
        <f>'[5]Template 1_Grup'!J16</f>
        <v>0</v>
      </c>
      <c r="J10" s="478">
        <f>'[5]Template 1_Grup'!K16</f>
        <v>0</v>
      </c>
    </row>
    <row r="11" spans="1:10" ht="13.5" thickBot="1">
      <c r="A11" s="356">
        <v>3</v>
      </c>
      <c r="B11" s="357" t="s">
        <v>406</v>
      </c>
      <c r="C11" s="478">
        <f>'[5]Template 1_Grup'!D17</f>
        <v>0</v>
      </c>
      <c r="D11" s="478">
        <f>'[5]Template 1_Grup'!E17</f>
        <v>0</v>
      </c>
      <c r="E11" s="478">
        <f>'[5]Template 1_Grup'!F17</f>
        <v>0</v>
      </c>
      <c r="F11" s="478">
        <f>'[5]Template 1_Grup'!G17</f>
        <v>0</v>
      </c>
      <c r="G11" s="478">
        <f>'[5]Template 1_Grup'!H17</f>
        <v>0</v>
      </c>
      <c r="H11" s="478">
        <f>'[5]Template 1_Grup'!I17</f>
        <v>0</v>
      </c>
      <c r="I11" s="478">
        <f>'[5]Template 1_Grup'!J17</f>
        <v>0</v>
      </c>
      <c r="J11" s="478">
        <f>'[5]Template 1_Grup'!K17</f>
        <v>0</v>
      </c>
    </row>
    <row r="12" spans="1:10" ht="13.5" thickBot="1">
      <c r="A12" s="356">
        <v>4</v>
      </c>
      <c r="B12" s="357" t="s">
        <v>407</v>
      </c>
      <c r="C12" s="478">
        <f>'[5]Template 1_Grup'!D18</f>
        <v>0</v>
      </c>
      <c r="D12" s="478">
        <f>'[5]Template 1_Grup'!E18</f>
        <v>0</v>
      </c>
      <c r="E12" s="478">
        <f>'[5]Template 1_Grup'!F18</f>
        <v>0</v>
      </c>
      <c r="F12" s="478">
        <f>'[5]Template 1_Grup'!G18</f>
        <v>0</v>
      </c>
      <c r="G12" s="478">
        <f>'[5]Template 1_Grup'!H18</f>
        <v>0</v>
      </c>
      <c r="H12" s="478">
        <f>'[5]Template 1_Grup'!I18</f>
        <v>0</v>
      </c>
      <c r="I12" s="478">
        <f>'[5]Template 1_Grup'!J18</f>
        <v>0</v>
      </c>
      <c r="J12" s="478">
        <f>'[5]Template 1_Grup'!K18</f>
        <v>0</v>
      </c>
    </row>
    <row r="13" spans="1:10" ht="13.5" thickBot="1">
      <c r="A13" s="356">
        <v>5</v>
      </c>
      <c r="B13" s="357" t="s">
        <v>408</v>
      </c>
      <c r="C13" s="478">
        <f>'[5]Template 1_Grup'!D19</f>
        <v>0</v>
      </c>
      <c r="D13" s="478">
        <f>'[5]Template 1_Grup'!E19</f>
        <v>0</v>
      </c>
      <c r="E13" s="478">
        <f>'[5]Template 1_Grup'!F19</f>
        <v>0</v>
      </c>
      <c r="F13" s="478">
        <f>'[5]Template 1_Grup'!G19</f>
        <v>0</v>
      </c>
      <c r="G13" s="478">
        <f>'[5]Template 1_Grup'!H19</f>
        <v>0</v>
      </c>
      <c r="H13" s="478">
        <f>'[5]Template 1_Grup'!I19</f>
        <v>0</v>
      </c>
      <c r="I13" s="478">
        <f>'[5]Template 1_Grup'!J19</f>
        <v>0</v>
      </c>
      <c r="J13" s="478">
        <f>'[5]Template 1_Grup'!K19</f>
        <v>0</v>
      </c>
    </row>
    <row r="14" spans="1:10" ht="13.5" thickBot="1">
      <c r="A14" s="356">
        <v>6</v>
      </c>
      <c r="B14" s="357" t="s">
        <v>409</v>
      </c>
      <c r="C14" s="478">
        <f>'[5]Template 1_Grup'!D20</f>
        <v>457088</v>
      </c>
      <c r="D14" s="478">
        <f>'[5]Template 1_Grup'!E20</f>
        <v>119287</v>
      </c>
      <c r="E14" s="478">
        <f>'[5]Template 1_Grup'!F20</f>
        <v>119287</v>
      </c>
      <c r="F14" s="478">
        <f>'[5]Template 1_Grup'!G20</f>
        <v>119287</v>
      </c>
      <c r="G14" s="478">
        <f>'[5]Template 1_Grup'!H20</f>
        <v>-9329</v>
      </c>
      <c r="H14" s="478">
        <f>'[5]Template 1_Grup'!I20</f>
        <v>-87795</v>
      </c>
      <c r="I14" s="478">
        <f>'[5]Template 1_Grup'!J20</f>
        <v>412426</v>
      </c>
      <c r="J14" s="478">
        <f>'[5]Template 1_Grup'!K20</f>
        <v>18264</v>
      </c>
    </row>
    <row r="15" spans="1:10" ht="13.5" thickBot="1">
      <c r="A15" s="356">
        <v>7</v>
      </c>
      <c r="B15" s="357" t="s">
        <v>410</v>
      </c>
      <c r="C15" s="478">
        <f>'[5]Template 1_Grup'!D21</f>
        <v>46469</v>
      </c>
      <c r="D15" s="478">
        <f>'[5]Template 1_Grup'!E21</f>
        <v>213462</v>
      </c>
      <c r="E15" s="478">
        <f>'[5]Template 1_Grup'!F21</f>
        <v>213454</v>
      </c>
      <c r="F15" s="478">
        <f>'[5]Template 1_Grup'!G21</f>
        <v>194252</v>
      </c>
      <c r="G15" s="478">
        <f>'[5]Template 1_Grup'!H21</f>
        <v>-3130</v>
      </c>
      <c r="H15" s="478">
        <f>'[5]Template 1_Grup'!I21</f>
        <v>-159084</v>
      </c>
      <c r="I15" s="478">
        <f>'[5]Template 1_Grup'!J21</f>
        <v>64774</v>
      </c>
      <c r="J15" s="478">
        <f>'[5]Template 1_Grup'!K21</f>
        <v>40882</v>
      </c>
    </row>
    <row r="16" spans="1:10" ht="13.5" thickBot="1">
      <c r="A16" s="354">
        <v>8</v>
      </c>
      <c r="B16" s="355" t="s">
        <v>411</v>
      </c>
      <c r="C16" s="478">
        <f>'[5]Template 1_Grup'!D22</f>
        <v>0</v>
      </c>
      <c r="D16" s="478">
        <f>'[5]Template 1_Grup'!E22</f>
        <v>0</v>
      </c>
      <c r="E16" s="478">
        <f>'[5]Template 1_Grup'!F22</f>
        <v>0</v>
      </c>
      <c r="F16" s="478">
        <f>'[5]Template 1_Grup'!G22</f>
        <v>0</v>
      </c>
      <c r="G16" s="478">
        <f>'[5]Template 1_Grup'!H22</f>
        <v>0</v>
      </c>
      <c r="H16" s="478">
        <f>'[5]Template 1_Grup'!I22</f>
        <v>0</v>
      </c>
      <c r="I16" s="478">
        <f>'[5]Template 1_Grup'!J22</f>
        <v>0</v>
      </c>
      <c r="J16" s="478">
        <f>'[5]Template 1_Grup'!K22</f>
        <v>0</v>
      </c>
    </row>
    <row r="17" spans="1:10" ht="13.5" thickBot="1">
      <c r="A17" s="354">
        <v>9</v>
      </c>
      <c r="B17" s="355" t="s">
        <v>412</v>
      </c>
      <c r="C17" s="478">
        <f>'[5]Template 1_Grup'!D23</f>
        <v>6826</v>
      </c>
      <c r="D17" s="478">
        <f>'[5]Template 1_Grup'!E23</f>
        <v>3965</v>
      </c>
      <c r="E17" s="478">
        <f>'[5]Template 1_Grup'!F23</f>
        <v>3965</v>
      </c>
      <c r="F17" s="478">
        <f>'[5]Template 1_Grup'!G23</f>
        <v>3965</v>
      </c>
      <c r="G17" s="478">
        <f>'[5]Template 1_Grup'!H23</f>
        <v>375</v>
      </c>
      <c r="H17" s="478">
        <f>'[5]Template 1_Grup'!I23</f>
        <v>2824</v>
      </c>
      <c r="I17" s="478">
        <f>'[5]Template 1_Grup'!J23</f>
        <v>10791</v>
      </c>
      <c r="J17" s="478">
        <f>'[5]Template 1_Grup'!K23</f>
        <v>10791</v>
      </c>
    </row>
    <row r="18" spans="1:10" ht="13.5" thickBot="1">
      <c r="A18" s="358">
        <v>10</v>
      </c>
      <c r="B18" s="359" t="s">
        <v>256</v>
      </c>
      <c r="C18" s="480">
        <f>'[5]Template 1_Grup'!D24</f>
        <v>510383</v>
      </c>
      <c r="D18" s="480">
        <f>'[5]Template 1_Grup'!E24</f>
        <v>336714</v>
      </c>
      <c r="E18" s="480">
        <f>'[5]Template 1_Grup'!F24</f>
        <v>336706</v>
      </c>
      <c r="F18" s="480">
        <f>'[5]Template 1_Grup'!G24</f>
        <v>317504</v>
      </c>
      <c r="G18" s="480">
        <f>'[5]Template 1_Grup'!H24</f>
        <v>-12084</v>
      </c>
      <c r="H18" s="480">
        <f>'[5]Template 1_Grup'!I24</f>
        <v>-244055</v>
      </c>
      <c r="I18" s="480">
        <f>'[5]Template 1_Grup'!J24</f>
        <v>487991</v>
      </c>
      <c r="J18" s="480">
        <f>'[5]Template 1_Grup'!K24</f>
        <v>69937</v>
      </c>
    </row>
  </sheetData>
  <mergeCells count="9">
    <mergeCell ref="I5:J6"/>
    <mergeCell ref="C7:C8"/>
    <mergeCell ref="D7:F7"/>
    <mergeCell ref="A5:B5"/>
    <mergeCell ref="A6:B6"/>
    <mergeCell ref="A7:B7"/>
    <mergeCell ref="A8:B8"/>
    <mergeCell ref="C5:F6"/>
    <mergeCell ref="G5:H6"/>
  </mergeCells>
  <hyperlinks>
    <hyperlink ref="A1" location="Content!A1" display="Cuprins" xr:uid="{6674A9E2-D4CC-4003-B699-001AD1167F88}"/>
  </hyperlink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293B7-569B-4E6F-BDC0-7DBCC6F17491}">
  <dimension ref="A1:N31"/>
  <sheetViews>
    <sheetView topLeftCell="A13" zoomScale="80" zoomScaleNormal="80" workbookViewId="0">
      <selection activeCell="C10" sqref="C10:N31"/>
    </sheetView>
  </sheetViews>
  <sheetFormatPr defaultColWidth="8.85546875" defaultRowHeight="12.75"/>
  <cols>
    <col min="1" max="1" width="9" style="24" bestFit="1" customWidth="1"/>
    <col min="2" max="2" width="23.28515625" style="324" customWidth="1"/>
    <col min="3" max="3" width="11.7109375" style="24" bestFit="1" customWidth="1"/>
    <col min="4" max="4" width="11.28515625" style="24" bestFit="1" customWidth="1"/>
    <col min="5" max="5" width="9.140625" style="24" bestFit="1" customWidth="1"/>
    <col min="6" max="6" width="10.28515625" style="24" bestFit="1" customWidth="1"/>
    <col min="7" max="13" width="9.140625" style="24" bestFit="1" customWidth="1"/>
    <col min="14" max="14" width="10.28515625" style="24" bestFit="1" customWidth="1"/>
    <col min="15" max="16384" width="8.85546875" style="24"/>
  </cols>
  <sheetData>
    <row r="1" spans="1:14">
      <c r="A1" s="116" t="s">
        <v>43</v>
      </c>
    </row>
    <row r="2" spans="1:14">
      <c r="A2" s="277" t="s">
        <v>413</v>
      </c>
    </row>
    <row r="5" spans="1:14" ht="48" customHeight="1">
      <c r="A5" s="802"/>
      <c r="B5" s="802"/>
      <c r="C5" s="801" t="s">
        <v>414</v>
      </c>
      <c r="D5" s="801"/>
      <c r="E5" s="801"/>
      <c r="F5" s="801"/>
      <c r="G5" s="801"/>
      <c r="H5" s="801"/>
      <c r="I5" s="801"/>
      <c r="J5" s="801"/>
      <c r="K5" s="801"/>
      <c r="L5" s="801"/>
      <c r="M5" s="801"/>
      <c r="N5" s="801"/>
    </row>
    <row r="6" spans="1:14">
      <c r="A6" s="800" t="s">
        <v>159</v>
      </c>
      <c r="B6" s="800"/>
      <c r="C6" s="801"/>
      <c r="D6" s="801"/>
      <c r="E6" s="801"/>
      <c r="F6" s="801"/>
      <c r="G6" s="801"/>
      <c r="H6" s="801"/>
      <c r="I6" s="801"/>
      <c r="J6" s="801"/>
      <c r="K6" s="801"/>
      <c r="L6" s="801"/>
      <c r="M6" s="801"/>
      <c r="N6" s="801"/>
    </row>
    <row r="7" spans="1:14">
      <c r="A7" s="803"/>
      <c r="B7" s="803"/>
      <c r="C7" s="801"/>
      <c r="D7" s="801"/>
      <c r="E7" s="801"/>
      <c r="F7" s="801"/>
      <c r="G7" s="801"/>
      <c r="H7" s="801"/>
      <c r="I7" s="801"/>
      <c r="J7" s="801"/>
      <c r="K7" s="801"/>
      <c r="L7" s="801"/>
      <c r="M7" s="801"/>
      <c r="N7" s="801"/>
    </row>
    <row r="8" spans="1:14" ht="29.45" customHeight="1">
      <c r="A8" s="803"/>
      <c r="B8" s="803"/>
      <c r="C8" s="801" t="s">
        <v>415</v>
      </c>
      <c r="D8" s="801"/>
      <c r="E8" s="801"/>
      <c r="F8" s="801" t="s">
        <v>416</v>
      </c>
      <c r="G8" s="801"/>
      <c r="H8" s="801"/>
      <c r="I8" s="801"/>
      <c r="J8" s="801"/>
      <c r="K8" s="801"/>
      <c r="L8" s="801"/>
      <c r="M8" s="801"/>
      <c r="N8" s="801"/>
    </row>
    <row r="9" spans="1:14" ht="89.25">
      <c r="A9" s="800" t="s">
        <v>401</v>
      </c>
      <c r="B9" s="800"/>
      <c r="C9" s="345"/>
      <c r="D9" s="346" t="s">
        <v>417</v>
      </c>
      <c r="E9" s="346" t="s">
        <v>418</v>
      </c>
      <c r="F9" s="347"/>
      <c r="G9" s="346" t="s">
        <v>419</v>
      </c>
      <c r="H9" s="346" t="s">
        <v>420</v>
      </c>
      <c r="I9" s="346" t="s">
        <v>421</v>
      </c>
      <c r="J9" s="346" t="s">
        <v>422</v>
      </c>
      <c r="K9" s="346" t="s">
        <v>423</v>
      </c>
      <c r="L9" s="346" t="s">
        <v>424</v>
      </c>
      <c r="M9" s="346" t="s">
        <v>425</v>
      </c>
      <c r="N9" s="346" t="s">
        <v>426</v>
      </c>
    </row>
    <row r="10" spans="1:14">
      <c r="A10" s="171">
        <v>1</v>
      </c>
      <c r="B10" s="348" t="s">
        <v>404</v>
      </c>
      <c r="C10" s="604">
        <f>'[6]Template 3_Grup'!D16</f>
        <v>40744883</v>
      </c>
      <c r="D10" s="604">
        <f>'[6]Template 3_Grup'!E16</f>
        <v>40581160</v>
      </c>
      <c r="E10" s="604">
        <f>'[6]Template 3_Grup'!F16</f>
        <v>163722</v>
      </c>
      <c r="F10" s="604">
        <f>'[6]Template 3_Grup'!G16</f>
        <v>1091246</v>
      </c>
      <c r="G10" s="604">
        <f>'[6]Template 3_Grup'!H16</f>
        <v>501050</v>
      </c>
      <c r="H10" s="604">
        <f>'[6]Template 3_Grup'!I16</f>
        <v>119197</v>
      </c>
      <c r="I10" s="604">
        <f>'[6]Template 3_Grup'!J16</f>
        <v>107617</v>
      </c>
      <c r="J10" s="604">
        <f>'[6]Template 3_Grup'!K16</f>
        <v>94443</v>
      </c>
      <c r="K10" s="604">
        <f>'[6]Template 3_Grup'!L16</f>
        <v>165795</v>
      </c>
      <c r="L10" s="604">
        <f>'[6]Template 3_Grup'!M16</f>
        <v>73924</v>
      </c>
      <c r="M10" s="604">
        <f>'[6]Template 3_Grup'!N16</f>
        <v>29220</v>
      </c>
      <c r="N10" s="604">
        <f>'[6]Template 3_Grup'!O16</f>
        <v>1090748</v>
      </c>
    </row>
    <row r="11" spans="1:14">
      <c r="A11" s="349">
        <v>2</v>
      </c>
      <c r="B11" s="350" t="s">
        <v>427</v>
      </c>
      <c r="C11" s="605">
        <f>'[6]Template 3_Grup'!D17</f>
        <v>0</v>
      </c>
      <c r="D11" s="605">
        <f>'[6]Template 3_Grup'!E17</f>
        <v>0</v>
      </c>
      <c r="E11" s="605">
        <f>'[6]Template 3_Grup'!F17</f>
        <v>0</v>
      </c>
      <c r="F11" s="605">
        <f>'[6]Template 3_Grup'!G17</f>
        <v>0</v>
      </c>
      <c r="G11" s="605">
        <f>'[6]Template 3_Grup'!H17</f>
        <v>0</v>
      </c>
      <c r="H11" s="605">
        <f>'[6]Template 3_Grup'!I17</f>
        <v>0</v>
      </c>
      <c r="I11" s="605">
        <f>'[6]Template 3_Grup'!J17</f>
        <v>0</v>
      </c>
      <c r="J11" s="605">
        <f>'[6]Template 3_Grup'!K17</f>
        <v>0</v>
      </c>
      <c r="K11" s="605">
        <f>'[6]Template 3_Grup'!L17</f>
        <v>0</v>
      </c>
      <c r="L11" s="605">
        <f>'[6]Template 3_Grup'!M17</f>
        <v>0</v>
      </c>
      <c r="M11" s="605">
        <f>'[6]Template 3_Grup'!N17</f>
        <v>0</v>
      </c>
      <c r="N11" s="605">
        <f>'[6]Template 3_Grup'!O17</f>
        <v>0</v>
      </c>
    </row>
    <row r="12" spans="1:14">
      <c r="A12" s="349">
        <v>3</v>
      </c>
      <c r="B12" s="350" t="s">
        <v>428</v>
      </c>
      <c r="C12" s="605">
        <f>'[6]Template 3_Grup'!D18</f>
        <v>979087</v>
      </c>
      <c r="D12" s="605">
        <f>'[6]Template 3_Grup'!E18</f>
        <v>979083</v>
      </c>
      <c r="E12" s="605">
        <f>'[6]Template 3_Grup'!F18</f>
        <v>3</v>
      </c>
      <c r="F12" s="605">
        <f>'[6]Template 3_Grup'!G18</f>
        <v>0</v>
      </c>
      <c r="G12" s="605">
        <f>'[6]Template 3_Grup'!H18</f>
        <v>0</v>
      </c>
      <c r="H12" s="605">
        <f>'[6]Template 3_Grup'!I18</f>
        <v>0</v>
      </c>
      <c r="I12" s="605">
        <f>'[6]Template 3_Grup'!J18</f>
        <v>0</v>
      </c>
      <c r="J12" s="605">
        <f>'[6]Template 3_Grup'!K18</f>
        <v>0</v>
      </c>
      <c r="K12" s="605">
        <f>'[6]Template 3_Grup'!L18</f>
        <v>0</v>
      </c>
      <c r="L12" s="605">
        <f>'[6]Template 3_Grup'!M18</f>
        <v>0</v>
      </c>
      <c r="M12" s="605">
        <f>'[6]Template 3_Grup'!N18</f>
        <v>0</v>
      </c>
      <c r="N12" s="605">
        <f>'[6]Template 3_Grup'!O18</f>
        <v>0</v>
      </c>
    </row>
    <row r="13" spans="1:14">
      <c r="A13" s="349">
        <v>4</v>
      </c>
      <c r="B13" s="350" t="s">
        <v>429</v>
      </c>
      <c r="C13" s="605">
        <f>'[6]Template 3_Grup'!D19</f>
        <v>487450</v>
      </c>
      <c r="D13" s="605">
        <f>'[6]Template 3_Grup'!E19</f>
        <v>487450</v>
      </c>
      <c r="E13" s="605">
        <f>'[6]Template 3_Grup'!F19</f>
        <v>0</v>
      </c>
      <c r="F13" s="605">
        <f>'[6]Template 3_Grup'!G19</f>
        <v>0</v>
      </c>
      <c r="G13" s="605">
        <f>'[6]Template 3_Grup'!H19</f>
        <v>0</v>
      </c>
      <c r="H13" s="605">
        <f>'[6]Template 3_Grup'!I19</f>
        <v>0</v>
      </c>
      <c r="I13" s="605">
        <f>'[6]Template 3_Grup'!J19</f>
        <v>0</v>
      </c>
      <c r="J13" s="605">
        <f>'[6]Template 3_Grup'!K19</f>
        <v>0</v>
      </c>
      <c r="K13" s="605">
        <f>'[6]Template 3_Grup'!L19</f>
        <v>0</v>
      </c>
      <c r="L13" s="605">
        <f>'[6]Template 3_Grup'!M19</f>
        <v>0</v>
      </c>
      <c r="M13" s="605">
        <f>'[6]Template 3_Grup'!N19</f>
        <v>0</v>
      </c>
      <c r="N13" s="605">
        <f>'[6]Template 3_Grup'!O19</f>
        <v>0</v>
      </c>
    </row>
    <row r="14" spans="1:14">
      <c r="A14" s="349">
        <v>5</v>
      </c>
      <c r="B14" s="350" t="s">
        <v>430</v>
      </c>
      <c r="C14" s="605">
        <f>'[6]Template 3_Grup'!D20</f>
        <v>569440</v>
      </c>
      <c r="D14" s="605">
        <f>'[6]Template 3_Grup'!E20</f>
        <v>569425</v>
      </c>
      <c r="E14" s="605">
        <f>'[6]Template 3_Grup'!F20</f>
        <v>14</v>
      </c>
      <c r="F14" s="605">
        <f>'[6]Template 3_Grup'!G20</f>
        <v>0</v>
      </c>
      <c r="G14" s="605">
        <f>'[6]Template 3_Grup'!H20</f>
        <v>0</v>
      </c>
      <c r="H14" s="605">
        <f>'[6]Template 3_Grup'!I20</f>
        <v>0</v>
      </c>
      <c r="I14" s="605">
        <f>'[6]Template 3_Grup'!J20</f>
        <v>0</v>
      </c>
      <c r="J14" s="605">
        <f>'[6]Template 3_Grup'!K20</f>
        <v>0</v>
      </c>
      <c r="K14" s="605">
        <f>'[6]Template 3_Grup'!L20</f>
        <v>0</v>
      </c>
      <c r="L14" s="605">
        <f>'[6]Template 3_Grup'!M20</f>
        <v>0</v>
      </c>
      <c r="M14" s="605">
        <f>'[6]Template 3_Grup'!N20</f>
        <v>0</v>
      </c>
      <c r="N14" s="605">
        <f>'[6]Template 3_Grup'!O20</f>
        <v>0</v>
      </c>
    </row>
    <row r="15" spans="1:14">
      <c r="A15" s="349">
        <v>6</v>
      </c>
      <c r="B15" s="350" t="s">
        <v>431</v>
      </c>
      <c r="C15" s="605">
        <f>'[6]Template 3_Grup'!D21</f>
        <v>20307429</v>
      </c>
      <c r="D15" s="605">
        <f>'[6]Template 3_Grup'!E21</f>
        <v>20264262</v>
      </c>
      <c r="E15" s="605">
        <f>'[6]Template 3_Grup'!F21</f>
        <v>43167</v>
      </c>
      <c r="F15" s="605">
        <f>'[6]Template 3_Grup'!G21</f>
        <v>374549</v>
      </c>
      <c r="G15" s="605">
        <f>'[6]Template 3_Grup'!H21</f>
        <v>136919</v>
      </c>
      <c r="H15" s="605">
        <f>'[6]Template 3_Grup'!I21</f>
        <v>26260</v>
      </c>
      <c r="I15" s="605">
        <f>'[6]Template 3_Grup'!J21</f>
        <v>11752</v>
      </c>
      <c r="J15" s="605">
        <f>'[6]Template 3_Grup'!K21</f>
        <v>31813</v>
      </c>
      <c r="K15" s="605">
        <f>'[6]Template 3_Grup'!L21</f>
        <v>106215</v>
      </c>
      <c r="L15" s="605">
        <f>'[6]Template 3_Grup'!M21</f>
        <v>48094</v>
      </c>
      <c r="M15" s="605">
        <f>'[6]Template 3_Grup'!N21</f>
        <v>13495</v>
      </c>
      <c r="N15" s="605">
        <f>'[6]Template 3_Grup'!O21</f>
        <v>374103</v>
      </c>
    </row>
    <row r="16" spans="1:14" ht="25.5">
      <c r="A16" s="349">
        <v>7</v>
      </c>
      <c r="B16" s="350" t="s">
        <v>432</v>
      </c>
      <c r="C16" s="605">
        <f>'[6]Template 3_Grup'!D22</f>
        <v>12403156</v>
      </c>
      <c r="D16" s="605">
        <f>'[6]Template 3_Grup'!E22</f>
        <v>12381183</v>
      </c>
      <c r="E16" s="605">
        <f>'[6]Template 3_Grup'!F22</f>
        <v>21973</v>
      </c>
      <c r="F16" s="605">
        <f>'[6]Template 3_Grup'!G22</f>
        <v>331054</v>
      </c>
      <c r="G16" s="605">
        <f>'[6]Template 3_Grup'!H22</f>
        <v>100527</v>
      </c>
      <c r="H16" s="605">
        <f>'[6]Template 3_Grup'!I22</f>
        <v>26260</v>
      </c>
      <c r="I16" s="605">
        <f>'[6]Template 3_Grup'!J22</f>
        <v>11752</v>
      </c>
      <c r="J16" s="605">
        <f>'[6]Template 3_Grup'!K22</f>
        <v>31016</v>
      </c>
      <c r="K16" s="605">
        <f>'[6]Template 3_Grup'!L22</f>
        <v>104244</v>
      </c>
      <c r="L16" s="605">
        <f>'[6]Template 3_Grup'!M22</f>
        <v>43775</v>
      </c>
      <c r="M16" s="605">
        <f>'[6]Template 3_Grup'!N22</f>
        <v>13480</v>
      </c>
      <c r="N16" s="605">
        <f>'[6]Template 3_Grup'!O22</f>
        <v>331054</v>
      </c>
    </row>
    <row r="17" spans="1:14">
      <c r="A17" s="349">
        <v>8</v>
      </c>
      <c r="B17" s="350" t="s">
        <v>433</v>
      </c>
      <c r="C17" s="605">
        <f>'[6]Template 3_Grup'!D23</f>
        <v>18401477</v>
      </c>
      <c r="D17" s="605">
        <f>'[6]Template 3_Grup'!E23</f>
        <v>18280940</v>
      </c>
      <c r="E17" s="605">
        <f>'[6]Template 3_Grup'!F23</f>
        <v>120538</v>
      </c>
      <c r="F17" s="605">
        <f>'[6]Template 3_Grup'!G23</f>
        <v>716697</v>
      </c>
      <c r="G17" s="605">
        <f>'[6]Template 3_Grup'!H23</f>
        <v>364131</v>
      </c>
      <c r="H17" s="605">
        <f>'[6]Template 3_Grup'!I23</f>
        <v>92937</v>
      </c>
      <c r="I17" s="605">
        <f>'[6]Template 3_Grup'!J23</f>
        <v>95865</v>
      </c>
      <c r="J17" s="605">
        <f>'[6]Template 3_Grup'!K23</f>
        <v>62630</v>
      </c>
      <c r="K17" s="605">
        <f>'[6]Template 3_Grup'!L23</f>
        <v>59580</v>
      </c>
      <c r="L17" s="605">
        <f>'[6]Template 3_Grup'!M23</f>
        <v>25830</v>
      </c>
      <c r="M17" s="605">
        <f>'[6]Template 3_Grup'!N23</f>
        <v>15725</v>
      </c>
      <c r="N17" s="605">
        <f>'[6]Template 3_Grup'!O23</f>
        <v>716645</v>
      </c>
    </row>
    <row r="18" spans="1:14">
      <c r="A18" s="171">
        <v>9</v>
      </c>
      <c r="B18" s="348" t="s">
        <v>411</v>
      </c>
      <c r="C18" s="604">
        <f>'[6]Template 3_Grup'!D24</f>
        <v>12340579</v>
      </c>
      <c r="D18" s="604">
        <f>'[6]Template 3_Grup'!E24</f>
        <v>12340579</v>
      </c>
      <c r="E18" s="604">
        <f>'[6]Template 3_Grup'!F24</f>
        <v>0</v>
      </c>
      <c r="F18" s="604">
        <f>'[6]Template 3_Grup'!G24</f>
        <v>0</v>
      </c>
      <c r="G18" s="604">
        <f>'[6]Template 3_Grup'!H24</f>
        <v>0</v>
      </c>
      <c r="H18" s="604">
        <f>'[6]Template 3_Grup'!I24</f>
        <v>0</v>
      </c>
      <c r="I18" s="604">
        <f>'[6]Template 3_Grup'!J24</f>
        <v>0</v>
      </c>
      <c r="J18" s="604">
        <f>'[6]Template 3_Grup'!K24</f>
        <v>0</v>
      </c>
      <c r="K18" s="604">
        <f>'[6]Template 3_Grup'!L24</f>
        <v>0</v>
      </c>
      <c r="L18" s="604">
        <f>'[6]Template 3_Grup'!M24</f>
        <v>0</v>
      </c>
      <c r="M18" s="604">
        <f>'[6]Template 3_Grup'!N24</f>
        <v>0</v>
      </c>
      <c r="N18" s="604">
        <f>'[6]Template 3_Grup'!O24</f>
        <v>0</v>
      </c>
    </row>
    <row r="19" spans="1:14">
      <c r="A19" s="349">
        <v>10</v>
      </c>
      <c r="B19" s="350" t="s">
        <v>427</v>
      </c>
      <c r="C19" s="605">
        <f>'[6]Template 3_Grup'!D25</f>
        <v>0</v>
      </c>
      <c r="D19" s="605">
        <f>'[6]Template 3_Grup'!E25</f>
        <v>0</v>
      </c>
      <c r="E19" s="605">
        <f>'[6]Template 3_Grup'!F25</f>
        <v>0</v>
      </c>
      <c r="F19" s="605">
        <f>'[6]Template 3_Grup'!G25</f>
        <v>0</v>
      </c>
      <c r="G19" s="605">
        <f>'[6]Template 3_Grup'!H25</f>
        <v>0</v>
      </c>
      <c r="H19" s="605">
        <f>'[6]Template 3_Grup'!I25</f>
        <v>0</v>
      </c>
      <c r="I19" s="605">
        <f>'[6]Template 3_Grup'!J25</f>
        <v>0</v>
      </c>
      <c r="J19" s="605">
        <f>'[6]Template 3_Grup'!K25</f>
        <v>0</v>
      </c>
      <c r="K19" s="605">
        <f>'[6]Template 3_Grup'!L25</f>
        <v>0</v>
      </c>
      <c r="L19" s="605">
        <f>'[6]Template 3_Grup'!M25</f>
        <v>0</v>
      </c>
      <c r="M19" s="605">
        <f>'[6]Template 3_Grup'!N25</f>
        <v>0</v>
      </c>
      <c r="N19" s="605">
        <f>'[6]Template 3_Grup'!O25</f>
        <v>0</v>
      </c>
    </row>
    <row r="20" spans="1:14">
      <c r="A20" s="349">
        <v>11</v>
      </c>
      <c r="B20" s="350" t="s">
        <v>428</v>
      </c>
      <c r="C20" s="605">
        <f>'[6]Template 3_Grup'!D26</f>
        <v>11834423</v>
      </c>
      <c r="D20" s="605">
        <f>'[6]Template 3_Grup'!E26</f>
        <v>11834423</v>
      </c>
      <c r="E20" s="605">
        <f>'[6]Template 3_Grup'!F26</f>
        <v>0</v>
      </c>
      <c r="F20" s="605">
        <f>'[6]Template 3_Grup'!G26</f>
        <v>0</v>
      </c>
      <c r="G20" s="605">
        <f>'[6]Template 3_Grup'!H26</f>
        <v>0</v>
      </c>
      <c r="H20" s="605">
        <f>'[6]Template 3_Grup'!I26</f>
        <v>0</v>
      </c>
      <c r="I20" s="605">
        <f>'[6]Template 3_Grup'!J26</f>
        <v>0</v>
      </c>
      <c r="J20" s="605">
        <f>'[6]Template 3_Grup'!K26</f>
        <v>0</v>
      </c>
      <c r="K20" s="605">
        <f>'[6]Template 3_Grup'!L26</f>
        <v>0</v>
      </c>
      <c r="L20" s="605">
        <f>'[6]Template 3_Grup'!M26</f>
        <v>0</v>
      </c>
      <c r="M20" s="605">
        <f>'[6]Template 3_Grup'!N26</f>
        <v>0</v>
      </c>
      <c r="N20" s="605">
        <f>'[6]Template 3_Grup'!O26</f>
        <v>0</v>
      </c>
    </row>
    <row r="21" spans="1:14">
      <c r="A21" s="349">
        <v>12</v>
      </c>
      <c r="B21" s="350" t="s">
        <v>429</v>
      </c>
      <c r="C21" s="605">
        <f>'[6]Template 3_Grup'!D27</f>
        <v>475633</v>
      </c>
      <c r="D21" s="605">
        <f>'[6]Template 3_Grup'!E27</f>
        <v>475633</v>
      </c>
      <c r="E21" s="605">
        <f>'[6]Template 3_Grup'!F27</f>
        <v>0</v>
      </c>
      <c r="F21" s="605">
        <f>'[6]Template 3_Grup'!G27</f>
        <v>0</v>
      </c>
      <c r="G21" s="605">
        <f>'[6]Template 3_Grup'!H27</f>
        <v>0</v>
      </c>
      <c r="H21" s="605">
        <f>'[6]Template 3_Grup'!I27</f>
        <v>0</v>
      </c>
      <c r="I21" s="605">
        <f>'[6]Template 3_Grup'!J27</f>
        <v>0</v>
      </c>
      <c r="J21" s="605">
        <f>'[6]Template 3_Grup'!K27</f>
        <v>0</v>
      </c>
      <c r="K21" s="605">
        <f>'[6]Template 3_Grup'!L27</f>
        <v>0</v>
      </c>
      <c r="L21" s="605">
        <f>'[6]Template 3_Grup'!M27</f>
        <v>0</v>
      </c>
      <c r="M21" s="605">
        <f>'[6]Template 3_Grup'!N27</f>
        <v>0</v>
      </c>
      <c r="N21" s="605">
        <f>'[6]Template 3_Grup'!O27</f>
        <v>0</v>
      </c>
    </row>
    <row r="22" spans="1:14">
      <c r="A22" s="349">
        <v>13</v>
      </c>
      <c r="B22" s="350" t="s">
        <v>430</v>
      </c>
      <c r="C22" s="605">
        <f>'[6]Template 3_Grup'!D28</f>
        <v>30523</v>
      </c>
      <c r="D22" s="605">
        <f>'[6]Template 3_Grup'!E28</f>
        <v>30523</v>
      </c>
      <c r="E22" s="605">
        <f>'[6]Template 3_Grup'!F28</f>
        <v>0</v>
      </c>
      <c r="F22" s="605">
        <f>'[6]Template 3_Grup'!G28</f>
        <v>0</v>
      </c>
      <c r="G22" s="605">
        <f>'[6]Template 3_Grup'!H28</f>
        <v>0</v>
      </c>
      <c r="H22" s="605">
        <f>'[6]Template 3_Grup'!I28</f>
        <v>0</v>
      </c>
      <c r="I22" s="605">
        <f>'[6]Template 3_Grup'!J28</f>
        <v>0</v>
      </c>
      <c r="J22" s="605">
        <f>'[6]Template 3_Grup'!K28</f>
        <v>0</v>
      </c>
      <c r="K22" s="605">
        <f>'[6]Template 3_Grup'!L28</f>
        <v>0</v>
      </c>
      <c r="L22" s="605">
        <f>'[6]Template 3_Grup'!M28</f>
        <v>0</v>
      </c>
      <c r="M22" s="605">
        <f>'[6]Template 3_Grup'!N28</f>
        <v>0</v>
      </c>
      <c r="N22" s="605">
        <f>'[6]Template 3_Grup'!O28</f>
        <v>0</v>
      </c>
    </row>
    <row r="23" spans="1:14">
      <c r="A23" s="349">
        <v>14</v>
      </c>
      <c r="B23" s="350" t="s">
        <v>430</v>
      </c>
      <c r="C23" s="605">
        <f>'[6]Template 3_Grup'!D29</f>
        <v>0</v>
      </c>
      <c r="D23" s="605">
        <f>'[6]Template 3_Grup'!E29</f>
        <v>0</v>
      </c>
      <c r="E23" s="605">
        <f>'[6]Template 3_Grup'!F29</f>
        <v>0</v>
      </c>
      <c r="F23" s="605">
        <f>'[6]Template 3_Grup'!G29</f>
        <v>0</v>
      </c>
      <c r="G23" s="605">
        <f>'[6]Template 3_Grup'!H29</f>
        <v>0</v>
      </c>
      <c r="H23" s="605">
        <f>'[6]Template 3_Grup'!I29</f>
        <v>0</v>
      </c>
      <c r="I23" s="605">
        <f>'[6]Template 3_Grup'!J29</f>
        <v>0</v>
      </c>
      <c r="J23" s="605">
        <f>'[6]Template 3_Grup'!K29</f>
        <v>0</v>
      </c>
      <c r="K23" s="605">
        <f>'[6]Template 3_Grup'!L29</f>
        <v>0</v>
      </c>
      <c r="L23" s="605">
        <f>'[6]Template 3_Grup'!M29</f>
        <v>0</v>
      </c>
      <c r="M23" s="605">
        <f>'[6]Template 3_Grup'!N29</f>
        <v>0</v>
      </c>
      <c r="N23" s="605">
        <f>'[6]Template 3_Grup'!O29</f>
        <v>0</v>
      </c>
    </row>
    <row r="24" spans="1:14" ht="25.5">
      <c r="A24" s="171">
        <v>15</v>
      </c>
      <c r="B24" s="348" t="s">
        <v>434</v>
      </c>
      <c r="C24" s="604">
        <f>'[6]Template 3_Grup'!D30</f>
        <v>20626889</v>
      </c>
      <c r="D24" s="606"/>
      <c r="E24" s="606"/>
      <c r="F24" s="604">
        <f>'[6]Template 3_Grup'!G30</f>
        <v>138601</v>
      </c>
      <c r="G24" s="606"/>
      <c r="H24" s="606"/>
      <c r="I24" s="606"/>
      <c r="J24" s="606"/>
      <c r="K24" s="606"/>
      <c r="L24" s="606"/>
      <c r="M24" s="607"/>
      <c r="N24" s="604">
        <f>'[6]Template 3_Grup'!O30</f>
        <v>138601</v>
      </c>
    </row>
    <row r="25" spans="1:14">
      <c r="A25" s="349">
        <v>16</v>
      </c>
      <c r="B25" s="350" t="s">
        <v>427</v>
      </c>
      <c r="C25" s="605">
        <f>'[6]Template 3_Grup'!D31</f>
        <v>0</v>
      </c>
      <c r="D25" s="606"/>
      <c r="E25" s="606"/>
      <c r="F25" s="605">
        <f>'[6]Template 3_Grup'!G31</f>
        <v>0</v>
      </c>
      <c r="G25" s="606"/>
      <c r="H25" s="606"/>
      <c r="I25" s="606"/>
      <c r="J25" s="606"/>
      <c r="K25" s="606"/>
      <c r="L25" s="606"/>
      <c r="M25" s="607"/>
      <c r="N25" s="605">
        <f>'[6]Template 3_Grup'!O31</f>
        <v>0</v>
      </c>
    </row>
    <row r="26" spans="1:14">
      <c r="A26" s="349">
        <v>17</v>
      </c>
      <c r="B26" s="350" t="s">
        <v>435</v>
      </c>
      <c r="C26" s="605">
        <f>'[6]Template 3_Grup'!D32</f>
        <v>506873</v>
      </c>
      <c r="D26" s="606"/>
      <c r="E26" s="606"/>
      <c r="F26" s="605">
        <f>'[6]Template 3_Grup'!G32</f>
        <v>0</v>
      </c>
      <c r="G26" s="606"/>
      <c r="H26" s="606"/>
      <c r="I26" s="606"/>
      <c r="J26" s="606"/>
      <c r="K26" s="606"/>
      <c r="L26" s="606"/>
      <c r="M26" s="607"/>
      <c r="N26" s="605">
        <f>'[6]Template 3_Grup'!O32</f>
        <v>0</v>
      </c>
    </row>
    <row r="27" spans="1:14">
      <c r="A27" s="349">
        <v>18</v>
      </c>
      <c r="B27" s="350" t="s">
        <v>429</v>
      </c>
      <c r="C27" s="605">
        <f>'[6]Template 3_Grup'!D33</f>
        <v>2242653</v>
      </c>
      <c r="D27" s="606"/>
      <c r="E27" s="606"/>
      <c r="F27" s="605">
        <f>'[6]Template 3_Grup'!G33</f>
        <v>0</v>
      </c>
      <c r="G27" s="606"/>
      <c r="H27" s="606"/>
      <c r="I27" s="606"/>
      <c r="J27" s="606"/>
      <c r="K27" s="606"/>
      <c r="L27" s="606"/>
      <c r="M27" s="607"/>
      <c r="N27" s="605">
        <f>'[6]Template 3_Grup'!O33</f>
        <v>0</v>
      </c>
    </row>
    <row r="28" spans="1:14">
      <c r="A28" s="349">
        <v>19</v>
      </c>
      <c r="B28" s="350" t="s">
        <v>430</v>
      </c>
      <c r="C28" s="605">
        <f>'[6]Template 3_Grup'!D34</f>
        <v>96335</v>
      </c>
      <c r="D28" s="606"/>
      <c r="E28" s="606"/>
      <c r="F28" s="605">
        <f>'[6]Template 3_Grup'!G34</f>
        <v>0</v>
      </c>
      <c r="G28" s="606"/>
      <c r="H28" s="606"/>
      <c r="I28" s="606"/>
      <c r="J28" s="606"/>
      <c r="K28" s="606"/>
      <c r="L28" s="606"/>
      <c r="M28" s="607"/>
      <c r="N28" s="605">
        <f>'[6]Template 3_Grup'!O34</f>
        <v>0</v>
      </c>
    </row>
    <row r="29" spans="1:14">
      <c r="A29" s="349">
        <v>20</v>
      </c>
      <c r="B29" s="350" t="s">
        <v>431</v>
      </c>
      <c r="C29" s="605">
        <f>'[6]Template 3_Grup'!D35</f>
        <v>14408731</v>
      </c>
      <c r="D29" s="606"/>
      <c r="E29" s="606"/>
      <c r="F29" s="605">
        <f>'[6]Template 3_Grup'!G35</f>
        <v>125402</v>
      </c>
      <c r="G29" s="606"/>
      <c r="H29" s="606"/>
      <c r="I29" s="606"/>
      <c r="J29" s="606"/>
      <c r="K29" s="606"/>
      <c r="L29" s="606"/>
      <c r="M29" s="607"/>
      <c r="N29" s="605">
        <f>'[6]Template 3_Grup'!O35</f>
        <v>125402</v>
      </c>
    </row>
    <row r="30" spans="1:14">
      <c r="A30" s="349">
        <v>21</v>
      </c>
      <c r="B30" s="350" t="s">
        <v>433</v>
      </c>
      <c r="C30" s="605">
        <f>'[6]Template 3_Grup'!D36</f>
        <v>3372297</v>
      </c>
      <c r="D30" s="606"/>
      <c r="E30" s="606"/>
      <c r="F30" s="605">
        <f>'[6]Template 3_Grup'!G36</f>
        <v>13199</v>
      </c>
      <c r="G30" s="606"/>
      <c r="H30" s="606"/>
      <c r="I30" s="606"/>
      <c r="J30" s="606"/>
      <c r="K30" s="606"/>
      <c r="L30" s="606"/>
      <c r="M30" s="607"/>
      <c r="N30" s="605">
        <f>'[6]Template 3_Grup'!O36</f>
        <v>13199</v>
      </c>
    </row>
    <row r="31" spans="1:14">
      <c r="A31" s="351">
        <v>22</v>
      </c>
      <c r="B31" s="352" t="s">
        <v>256</v>
      </c>
      <c r="C31" s="604">
        <f>'[6]Template 3_Grup'!D37</f>
        <v>73712351</v>
      </c>
      <c r="D31" s="604">
        <f>'[6]Template 3_Grup'!E37</f>
        <v>52921739</v>
      </c>
      <c r="E31" s="604">
        <f>'[6]Template 3_Grup'!F37</f>
        <v>163722</v>
      </c>
      <c r="F31" s="604">
        <f>'[6]Template 3_Grup'!G37</f>
        <v>1229847</v>
      </c>
      <c r="G31" s="604">
        <f>'[6]Template 3_Grup'!H37</f>
        <v>501050</v>
      </c>
      <c r="H31" s="604">
        <f>'[6]Template 3_Grup'!I37</f>
        <v>119197</v>
      </c>
      <c r="I31" s="604">
        <f>'[6]Template 3_Grup'!J37</f>
        <v>107617</v>
      </c>
      <c r="J31" s="604">
        <f>'[6]Template 3_Grup'!K37</f>
        <v>94443</v>
      </c>
      <c r="K31" s="604">
        <f>'[6]Template 3_Grup'!L37</f>
        <v>165795</v>
      </c>
      <c r="L31" s="604">
        <f>'[6]Template 3_Grup'!M37</f>
        <v>73924</v>
      </c>
      <c r="M31" s="604">
        <f>'[6]Template 3_Grup'!N37</f>
        <v>29220</v>
      </c>
      <c r="N31" s="604">
        <f>'[6]Template 3_Grup'!O37</f>
        <v>1229349</v>
      </c>
    </row>
  </sheetData>
  <mergeCells count="8">
    <mergeCell ref="A9:B9"/>
    <mergeCell ref="C5:N7"/>
    <mergeCell ref="C8:E8"/>
    <mergeCell ref="F8:N8"/>
    <mergeCell ref="A5:B5"/>
    <mergeCell ref="A6:B6"/>
    <mergeCell ref="A7:B7"/>
    <mergeCell ref="A8:B8"/>
  </mergeCells>
  <hyperlinks>
    <hyperlink ref="A1" location="Content!A1" display="Cuprins" xr:uid="{6F8115C8-74AE-4546-8A28-7A01FBEA3E8C}"/>
  </hyperlink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97A-1258-45B3-851E-AA8093130E3B}">
  <dimension ref="A1:H28"/>
  <sheetViews>
    <sheetView zoomScale="80" zoomScaleNormal="80" workbookViewId="0">
      <selection activeCell="A2" sqref="A2:R13"/>
    </sheetView>
  </sheetViews>
  <sheetFormatPr defaultColWidth="8.85546875" defaultRowHeight="12.75"/>
  <cols>
    <col min="1" max="1" width="9" style="24" bestFit="1" customWidth="1"/>
    <col min="2" max="2" width="28.7109375" style="24" customWidth="1"/>
    <col min="3" max="3" width="13.7109375" style="24" bestFit="1" customWidth="1"/>
    <col min="4" max="4" width="11.28515625" style="24" bestFit="1" customWidth="1"/>
    <col min="5" max="5" width="11.140625" style="24" bestFit="1" customWidth="1"/>
    <col min="6" max="6" width="15" style="24" customWidth="1"/>
    <col min="7" max="7" width="13.140625" style="24" customWidth="1"/>
    <col min="8" max="8" width="16.85546875" style="24" customWidth="1"/>
    <col min="9" max="16384" width="8.85546875" style="24"/>
  </cols>
  <sheetData>
    <row r="1" spans="1:8">
      <c r="A1" s="116" t="s">
        <v>43</v>
      </c>
    </row>
    <row r="3" spans="1:8">
      <c r="A3" s="277" t="s">
        <v>436</v>
      </c>
    </row>
    <row r="5" spans="1:8" ht="13.5" thickBot="1"/>
    <row r="6" spans="1:8" ht="13.5" thickBot="1">
      <c r="A6" s="806" t="s">
        <v>159</v>
      </c>
      <c r="B6" s="807"/>
      <c r="C6" s="776" t="s">
        <v>437</v>
      </c>
      <c r="D6" s="777"/>
      <c r="E6" s="777"/>
      <c r="F6" s="778"/>
      <c r="G6" s="804" t="s">
        <v>438</v>
      </c>
      <c r="H6" s="804" t="s">
        <v>439</v>
      </c>
    </row>
    <row r="7" spans="1:8" ht="13.5" thickBot="1">
      <c r="A7" s="808"/>
      <c r="B7" s="809"/>
      <c r="C7" s="804"/>
      <c r="D7" s="782" t="s">
        <v>440</v>
      </c>
      <c r="E7" s="783"/>
      <c r="F7" s="804" t="s">
        <v>441</v>
      </c>
      <c r="G7" s="765"/>
      <c r="H7" s="765"/>
    </row>
    <row r="8" spans="1:8" ht="51.75" thickBot="1">
      <c r="A8" s="810" t="s">
        <v>401</v>
      </c>
      <c r="B8" s="811"/>
      <c r="C8" s="805"/>
      <c r="D8" s="86"/>
      <c r="E8" s="86" t="s">
        <v>442</v>
      </c>
      <c r="F8" s="805"/>
      <c r="G8" s="805"/>
      <c r="H8" s="805"/>
    </row>
    <row r="9" spans="1:8" ht="13.5" thickBot="1">
      <c r="A9" s="341">
        <v>10</v>
      </c>
      <c r="B9" s="342" t="s">
        <v>443</v>
      </c>
      <c r="C9" s="478">
        <f>[7]Sheet1!D5</f>
        <v>1361180</v>
      </c>
      <c r="D9" s="478">
        <f>[7]Sheet1!E5</f>
        <v>17597</v>
      </c>
      <c r="E9" s="478">
        <f>[7]Sheet1!F5</f>
        <v>17596</v>
      </c>
      <c r="F9" s="478">
        <f>[7]Sheet1!G5</f>
        <v>1361180</v>
      </c>
      <c r="G9" s="478">
        <f>[7]Sheet1!H5</f>
        <v>-26649</v>
      </c>
      <c r="H9" s="389">
        <f>[7]Sheet1!I5</f>
        <v>0</v>
      </c>
    </row>
    <row r="10" spans="1:8" ht="13.5" thickBot="1">
      <c r="A10" s="341">
        <v>20</v>
      </c>
      <c r="B10" s="342" t="s">
        <v>444</v>
      </c>
      <c r="C10" s="478">
        <f>[7]Sheet1!D6</f>
        <v>1005711</v>
      </c>
      <c r="D10" s="478">
        <f>[7]Sheet1!E6</f>
        <v>448</v>
      </c>
      <c r="E10" s="478">
        <f>[7]Sheet1!F6</f>
        <v>448</v>
      </c>
      <c r="F10" s="478">
        <f>[7]Sheet1!G6</f>
        <v>1005711</v>
      </c>
      <c r="G10" s="478">
        <f>[7]Sheet1!H6</f>
        <v>-2237</v>
      </c>
      <c r="H10" s="389">
        <f>[7]Sheet1!I6</f>
        <v>0</v>
      </c>
    </row>
    <row r="11" spans="1:8" ht="13.5" thickBot="1">
      <c r="A11" s="341">
        <v>30</v>
      </c>
      <c r="B11" s="342" t="s">
        <v>445</v>
      </c>
      <c r="C11" s="478">
        <f>[7]Sheet1!D7</f>
        <v>3096353</v>
      </c>
      <c r="D11" s="478">
        <f>[7]Sheet1!E7</f>
        <v>69000</v>
      </c>
      <c r="E11" s="478">
        <f>[7]Sheet1!F7</f>
        <v>68998</v>
      </c>
      <c r="F11" s="478">
        <f>[7]Sheet1!G7</f>
        <v>3095993</v>
      </c>
      <c r="G11" s="478">
        <f>[7]Sheet1!H7</f>
        <v>-104539</v>
      </c>
      <c r="H11" s="389">
        <f>[7]Sheet1!I7</f>
        <v>0</v>
      </c>
    </row>
    <row r="12" spans="1:8" ht="39" thickBot="1">
      <c r="A12" s="341">
        <v>40</v>
      </c>
      <c r="B12" s="342" t="s">
        <v>446</v>
      </c>
      <c r="C12" s="478">
        <f>[7]Sheet1!D8</f>
        <v>1350194</v>
      </c>
      <c r="D12" s="478">
        <f>[7]Sheet1!E8</f>
        <v>6816</v>
      </c>
      <c r="E12" s="478">
        <f>[7]Sheet1!F8</f>
        <v>6816</v>
      </c>
      <c r="F12" s="478">
        <f>[7]Sheet1!G8</f>
        <v>1350194</v>
      </c>
      <c r="G12" s="478">
        <f>[7]Sheet1!H8</f>
        <v>-12089</v>
      </c>
      <c r="H12" s="389">
        <f>[7]Sheet1!I8</f>
        <v>0</v>
      </c>
    </row>
    <row r="13" spans="1:8" ht="13.5" thickBot="1">
      <c r="A13" s="341">
        <v>50</v>
      </c>
      <c r="B13" s="342" t="s">
        <v>447</v>
      </c>
      <c r="C13" s="478">
        <f>[7]Sheet1!D9</f>
        <v>275668</v>
      </c>
      <c r="D13" s="478">
        <f>[7]Sheet1!E9</f>
        <v>1136</v>
      </c>
      <c r="E13" s="478">
        <f>[7]Sheet1!F9</f>
        <v>1133</v>
      </c>
      <c r="F13" s="478">
        <f>[7]Sheet1!G9</f>
        <v>275668</v>
      </c>
      <c r="G13" s="478">
        <f>[7]Sheet1!H9</f>
        <v>-6197</v>
      </c>
      <c r="H13" s="389">
        <f>[7]Sheet1!I9</f>
        <v>0</v>
      </c>
    </row>
    <row r="14" spans="1:8" ht="13.5" thickBot="1">
      <c r="A14" s="341">
        <v>60</v>
      </c>
      <c r="B14" s="342" t="s">
        <v>448</v>
      </c>
      <c r="C14" s="478">
        <f>[7]Sheet1!D10</f>
        <v>1318735</v>
      </c>
      <c r="D14" s="478">
        <f>[7]Sheet1!E10</f>
        <v>41969</v>
      </c>
      <c r="E14" s="478">
        <f>[7]Sheet1!F10</f>
        <v>41538</v>
      </c>
      <c r="F14" s="478">
        <f>[7]Sheet1!G10</f>
        <v>1318735</v>
      </c>
      <c r="G14" s="478">
        <f>[7]Sheet1!H10</f>
        <v>-66685</v>
      </c>
      <c r="H14" s="389">
        <f>[7]Sheet1!I10</f>
        <v>0</v>
      </c>
    </row>
    <row r="15" spans="1:8" ht="26.25" thickBot="1">
      <c r="A15" s="341">
        <v>70</v>
      </c>
      <c r="B15" s="342" t="s">
        <v>449</v>
      </c>
      <c r="C15" s="478">
        <f>[7]Sheet1!D11</f>
        <v>5798382</v>
      </c>
      <c r="D15" s="478">
        <f>[7]Sheet1!E11</f>
        <v>73788</v>
      </c>
      <c r="E15" s="478">
        <f>[7]Sheet1!F11</f>
        <v>73785</v>
      </c>
      <c r="F15" s="478">
        <f>[7]Sheet1!G11</f>
        <v>5797178</v>
      </c>
      <c r="G15" s="478">
        <f>[7]Sheet1!H11</f>
        <v>-85794</v>
      </c>
      <c r="H15" s="389">
        <f>[7]Sheet1!I11</f>
        <v>0</v>
      </c>
    </row>
    <row r="16" spans="1:8" ht="13.5" thickBot="1">
      <c r="A16" s="341">
        <v>80</v>
      </c>
      <c r="B16" s="342" t="s">
        <v>450</v>
      </c>
      <c r="C16" s="478">
        <f>[7]Sheet1!D12</f>
        <v>1609938</v>
      </c>
      <c r="D16" s="478">
        <f>[7]Sheet1!E12</f>
        <v>29197</v>
      </c>
      <c r="E16" s="478">
        <f>[7]Sheet1!F12</f>
        <v>29195</v>
      </c>
      <c r="F16" s="478">
        <f>[7]Sheet1!G12</f>
        <v>1609938</v>
      </c>
      <c r="G16" s="478">
        <f>[7]Sheet1!H12</f>
        <v>-45839</v>
      </c>
      <c r="H16" s="389">
        <f>[7]Sheet1!I12</f>
        <v>0</v>
      </c>
    </row>
    <row r="17" spans="1:8" ht="13.5" thickBot="1">
      <c r="A17" s="341">
        <v>90</v>
      </c>
      <c r="B17" s="342" t="s">
        <v>451</v>
      </c>
      <c r="C17" s="478">
        <f>[7]Sheet1!D13</f>
        <v>563661</v>
      </c>
      <c r="D17" s="478">
        <f>[7]Sheet1!E13</f>
        <v>18344</v>
      </c>
      <c r="E17" s="478">
        <f>[7]Sheet1!F13</f>
        <v>18344</v>
      </c>
      <c r="F17" s="478">
        <f>[7]Sheet1!G13</f>
        <v>563661</v>
      </c>
      <c r="G17" s="478">
        <f>[7]Sheet1!H13</f>
        <v>-13995</v>
      </c>
      <c r="H17" s="389">
        <f>[7]Sheet1!I13</f>
        <v>0</v>
      </c>
    </row>
    <row r="18" spans="1:8" ht="13.5" thickBot="1">
      <c r="A18" s="341">
        <v>100</v>
      </c>
      <c r="B18" s="342" t="s">
        <v>452</v>
      </c>
      <c r="C18" s="478">
        <f>[7]Sheet1!D14</f>
        <v>187263</v>
      </c>
      <c r="D18" s="478">
        <f>[7]Sheet1!E14</f>
        <v>36001</v>
      </c>
      <c r="E18" s="478">
        <f>[7]Sheet1!F14</f>
        <v>36001</v>
      </c>
      <c r="F18" s="478">
        <f>[7]Sheet1!G14</f>
        <v>187263</v>
      </c>
      <c r="G18" s="478">
        <f>[7]Sheet1!H14</f>
        <v>-37260</v>
      </c>
      <c r="H18" s="389">
        <f>[7]Sheet1!I14</f>
        <v>0</v>
      </c>
    </row>
    <row r="19" spans="1:8" ht="26.25" thickBot="1">
      <c r="A19" s="341">
        <v>110</v>
      </c>
      <c r="B19" s="342" t="s">
        <v>453</v>
      </c>
      <c r="C19" s="478">
        <f>[7]Sheet1!D15</f>
        <v>642120</v>
      </c>
      <c r="D19" s="478">
        <f>[7]Sheet1!E15</f>
        <v>24</v>
      </c>
      <c r="E19" s="478">
        <f>[7]Sheet1!F15</f>
        <v>21</v>
      </c>
      <c r="F19" s="478">
        <f>[7]Sheet1!G15</f>
        <v>642120</v>
      </c>
      <c r="G19" s="478">
        <f>[7]Sheet1!H15</f>
        <v>-4179</v>
      </c>
      <c r="H19" s="389">
        <f>[7]Sheet1!I15</f>
        <v>0</v>
      </c>
    </row>
    <row r="20" spans="1:8" ht="13.5" thickBot="1">
      <c r="A20" s="341">
        <v>120</v>
      </c>
      <c r="B20" s="342" t="s">
        <v>454</v>
      </c>
      <c r="C20" s="478">
        <f>[7]Sheet1!D16</f>
        <v>2262432</v>
      </c>
      <c r="D20" s="478">
        <f>[7]Sheet1!E16</f>
        <v>61474</v>
      </c>
      <c r="E20" s="478">
        <f>[7]Sheet1!F16</f>
        <v>61474</v>
      </c>
      <c r="F20" s="478">
        <f>[7]Sheet1!G16</f>
        <v>2262432</v>
      </c>
      <c r="G20" s="478">
        <f>[7]Sheet1!H16</f>
        <v>-90060</v>
      </c>
      <c r="H20" s="389">
        <f>[7]Sheet1!I16</f>
        <v>0</v>
      </c>
    </row>
    <row r="21" spans="1:8" ht="26.25" thickBot="1">
      <c r="A21" s="341">
        <v>130</v>
      </c>
      <c r="B21" s="342" t="s">
        <v>455</v>
      </c>
      <c r="C21" s="478">
        <f>[7]Sheet1!D17</f>
        <v>369675</v>
      </c>
      <c r="D21" s="478">
        <f>[7]Sheet1!E17</f>
        <v>7387</v>
      </c>
      <c r="E21" s="478">
        <f>[7]Sheet1!F17</f>
        <v>7387</v>
      </c>
      <c r="F21" s="478">
        <f>[7]Sheet1!G17</f>
        <v>369675</v>
      </c>
      <c r="G21" s="478">
        <f>[7]Sheet1!H17</f>
        <v>-9619</v>
      </c>
      <c r="H21" s="389">
        <f>[7]Sheet1!I17</f>
        <v>0</v>
      </c>
    </row>
    <row r="22" spans="1:8" ht="26.25" thickBot="1">
      <c r="A22" s="341">
        <v>140</v>
      </c>
      <c r="B22" s="342" t="s">
        <v>456</v>
      </c>
      <c r="C22" s="478">
        <f>[7]Sheet1!D18</f>
        <v>182136</v>
      </c>
      <c r="D22" s="478">
        <f>[7]Sheet1!E18</f>
        <v>4437</v>
      </c>
      <c r="E22" s="478">
        <f>[7]Sheet1!F18</f>
        <v>4436</v>
      </c>
      <c r="F22" s="478">
        <f>[7]Sheet1!G18</f>
        <v>182136</v>
      </c>
      <c r="G22" s="478">
        <f>[7]Sheet1!H18</f>
        <v>-6042</v>
      </c>
      <c r="H22" s="389">
        <f>[7]Sheet1!I18</f>
        <v>0</v>
      </c>
    </row>
    <row r="23" spans="1:8" ht="39" thickBot="1">
      <c r="A23" s="341">
        <v>150</v>
      </c>
      <c r="B23" s="342" t="s">
        <v>457</v>
      </c>
      <c r="C23" s="478">
        <f>[7]Sheet1!D19</f>
        <v>2288</v>
      </c>
      <c r="D23" s="478">
        <f>[7]Sheet1!E19</f>
        <v>1</v>
      </c>
      <c r="E23" s="478">
        <f>[7]Sheet1!F19</f>
        <v>1</v>
      </c>
      <c r="F23" s="478">
        <f>[7]Sheet1!G19</f>
        <v>2288</v>
      </c>
      <c r="G23" s="478">
        <f>[7]Sheet1!H19</f>
        <v>-40</v>
      </c>
      <c r="H23" s="389">
        <f>[7]Sheet1!I19</f>
        <v>0</v>
      </c>
    </row>
    <row r="24" spans="1:8" ht="13.5" thickBot="1">
      <c r="A24" s="341">
        <v>160</v>
      </c>
      <c r="B24" s="342" t="s">
        <v>458</v>
      </c>
      <c r="C24" s="478">
        <f>[7]Sheet1!D20</f>
        <v>43052</v>
      </c>
      <c r="D24" s="478">
        <f>[7]Sheet1!E20</f>
        <v>344</v>
      </c>
      <c r="E24" s="478">
        <f>[7]Sheet1!F20</f>
        <v>344</v>
      </c>
      <c r="F24" s="478">
        <f>[7]Sheet1!G20</f>
        <v>43052</v>
      </c>
      <c r="G24" s="478">
        <f>[7]Sheet1!H20</f>
        <v>-594</v>
      </c>
      <c r="H24" s="389">
        <f>[7]Sheet1!I20</f>
        <v>0</v>
      </c>
    </row>
    <row r="25" spans="1:8" ht="26.25" thickBot="1">
      <c r="A25" s="341">
        <v>170</v>
      </c>
      <c r="B25" s="342" t="s">
        <v>459</v>
      </c>
      <c r="C25" s="478">
        <f>[7]Sheet1!D21</f>
        <v>450107</v>
      </c>
      <c r="D25" s="478">
        <f>[7]Sheet1!E21</f>
        <v>2940</v>
      </c>
      <c r="E25" s="478">
        <f>[7]Sheet1!F21</f>
        <v>2940</v>
      </c>
      <c r="F25" s="478">
        <f>[7]Sheet1!G21</f>
        <v>450107</v>
      </c>
      <c r="G25" s="478">
        <f>[7]Sheet1!H21</f>
        <v>-11392</v>
      </c>
      <c r="H25" s="389">
        <f>[7]Sheet1!I21</f>
        <v>0</v>
      </c>
    </row>
    <row r="26" spans="1:8" ht="26.25" thickBot="1">
      <c r="A26" s="341">
        <v>180</v>
      </c>
      <c r="B26" s="342" t="s">
        <v>460</v>
      </c>
      <c r="C26" s="478">
        <f>[7]Sheet1!D22</f>
        <v>71536</v>
      </c>
      <c r="D26" s="478">
        <f>[7]Sheet1!E22</f>
        <v>2849</v>
      </c>
      <c r="E26" s="478">
        <f>[7]Sheet1!F22</f>
        <v>2849</v>
      </c>
      <c r="F26" s="478">
        <f>[7]Sheet1!G22</f>
        <v>71536</v>
      </c>
      <c r="G26" s="478">
        <f>[7]Sheet1!H22</f>
        <v>-6286</v>
      </c>
      <c r="H26" s="389">
        <f>[7]Sheet1!I22</f>
        <v>0</v>
      </c>
    </row>
    <row r="27" spans="1:8" ht="13.5" thickBot="1">
      <c r="A27" s="341">
        <v>190</v>
      </c>
      <c r="B27" s="342" t="s">
        <v>461</v>
      </c>
      <c r="C27" s="478">
        <f>[7]Sheet1!D23</f>
        <v>91544</v>
      </c>
      <c r="D27" s="478">
        <f>[7]Sheet1!E23</f>
        <v>798</v>
      </c>
      <c r="E27" s="478">
        <f>[7]Sheet1!F23</f>
        <v>798</v>
      </c>
      <c r="F27" s="478">
        <f>[7]Sheet1!G23</f>
        <v>91544</v>
      </c>
      <c r="G27" s="478">
        <f>[7]Sheet1!H23</f>
        <v>-1472</v>
      </c>
      <c r="H27" s="389">
        <f>[7]Sheet1!I23</f>
        <v>0</v>
      </c>
    </row>
    <row r="28" spans="1:8" ht="13.5" thickBot="1">
      <c r="A28" s="343">
        <v>200</v>
      </c>
      <c r="B28" s="344" t="s">
        <v>256</v>
      </c>
      <c r="C28" s="480">
        <f>[7]Sheet1!D24</f>
        <v>20681975</v>
      </c>
      <c r="D28" s="480">
        <f>[7]Sheet1!E24</f>
        <v>374550</v>
      </c>
      <c r="E28" s="480">
        <f>[7]Sheet1!F24</f>
        <v>374104</v>
      </c>
      <c r="F28" s="480">
        <f>[7]Sheet1!G24</f>
        <v>20680411</v>
      </c>
      <c r="G28" s="480">
        <f>[7]Sheet1!H24</f>
        <v>-530968</v>
      </c>
      <c r="H28" s="396">
        <f>[7]Sheet1!I24</f>
        <v>0</v>
      </c>
    </row>
  </sheetData>
  <mergeCells count="9">
    <mergeCell ref="H6:H8"/>
    <mergeCell ref="C7:C8"/>
    <mergeCell ref="D7:E7"/>
    <mergeCell ref="F7:F8"/>
    <mergeCell ref="A6:B6"/>
    <mergeCell ref="A7:B7"/>
    <mergeCell ref="A8:B8"/>
    <mergeCell ref="C6:F6"/>
    <mergeCell ref="G6:G8"/>
  </mergeCells>
  <hyperlinks>
    <hyperlink ref="A1" location="Content!A1" display="Cuprins" xr:uid="{06C6A2FE-B1EB-4E3B-A7DC-080646A55F44}"/>
  </hyperlink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FAC6-BAAD-44FD-9423-52BFF179371A}">
  <dimension ref="A1:D17"/>
  <sheetViews>
    <sheetView zoomScale="80" zoomScaleNormal="80" workbookViewId="0">
      <selection activeCell="A2" sqref="A2:R13"/>
    </sheetView>
  </sheetViews>
  <sheetFormatPr defaultColWidth="8.85546875" defaultRowHeight="12.75"/>
  <cols>
    <col min="1" max="1" width="8.85546875" style="24"/>
    <col min="2" max="2" width="37.28515625" style="24" customWidth="1"/>
    <col min="3" max="3" width="16.5703125" style="24" customWidth="1"/>
    <col min="4" max="4" width="14.140625" style="24" customWidth="1"/>
    <col min="5" max="16384" width="8.85546875" style="24"/>
  </cols>
  <sheetData>
    <row r="1" spans="1:4">
      <c r="A1" s="116" t="s">
        <v>43</v>
      </c>
    </row>
    <row r="2" spans="1:4">
      <c r="A2" s="277" t="s">
        <v>462</v>
      </c>
    </row>
    <row r="3" spans="1:4" ht="13.5" thickBot="1"/>
    <row r="4" spans="1:4">
      <c r="A4" s="814"/>
      <c r="B4" s="815"/>
      <c r="C4" s="737" t="s">
        <v>463</v>
      </c>
      <c r="D4" s="771"/>
    </row>
    <row r="5" spans="1:4">
      <c r="A5" s="816" t="s">
        <v>394</v>
      </c>
      <c r="B5" s="817"/>
      <c r="C5" s="739"/>
      <c r="D5" s="772"/>
    </row>
    <row r="6" spans="1:4">
      <c r="A6" s="816"/>
      <c r="B6" s="817"/>
      <c r="C6" s="739"/>
      <c r="D6" s="772"/>
    </row>
    <row r="7" spans="1:4">
      <c r="A7" s="816"/>
      <c r="B7" s="817"/>
      <c r="C7" s="739"/>
      <c r="D7" s="772"/>
    </row>
    <row r="8" spans="1:4" ht="13.5" thickBot="1">
      <c r="A8" s="816" t="s">
        <v>401</v>
      </c>
      <c r="B8" s="817"/>
      <c r="C8" s="785"/>
      <c r="D8" s="773"/>
    </row>
    <row r="9" spans="1:4" ht="39" thickBot="1">
      <c r="A9" s="812"/>
      <c r="B9" s="813"/>
      <c r="C9" s="13" t="s">
        <v>464</v>
      </c>
      <c r="D9" s="13" t="s">
        <v>465</v>
      </c>
    </row>
    <row r="10" spans="1:4" ht="13.5" thickBot="1">
      <c r="A10" s="335">
        <v>1</v>
      </c>
      <c r="B10" s="336" t="s">
        <v>466</v>
      </c>
      <c r="C10" s="478">
        <f>'[6]Template 9_grup'!E14</f>
        <v>0</v>
      </c>
      <c r="D10" s="478">
        <f>'[6]Template 9_grup'!F14</f>
        <v>0</v>
      </c>
    </row>
    <row r="11" spans="1:4" ht="13.5" thickBot="1">
      <c r="A11" s="335">
        <v>2</v>
      </c>
      <c r="B11" s="336" t="s">
        <v>467</v>
      </c>
      <c r="C11" s="478">
        <f>'[6]Template 9_grup'!E15</f>
        <v>24360</v>
      </c>
      <c r="D11" s="478">
        <f>'[6]Template 9_grup'!F15</f>
        <v>-13642</v>
      </c>
    </row>
    <row r="12" spans="1:4" ht="13.5" thickBot="1">
      <c r="A12" s="337">
        <v>3</v>
      </c>
      <c r="B12" s="338" t="s">
        <v>468</v>
      </c>
      <c r="C12" s="478">
        <f>'[6]Template 9_grup'!E16</f>
        <v>3864</v>
      </c>
      <c r="D12" s="478">
        <f>'[6]Template 9_grup'!F16</f>
        <v>-1186</v>
      </c>
    </row>
    <row r="13" spans="1:4" ht="13.5" thickBot="1">
      <c r="A13" s="337">
        <v>4</v>
      </c>
      <c r="B13" s="338" t="s">
        <v>469</v>
      </c>
      <c r="C13" s="478">
        <f>'[6]Template 9_grup'!E17</f>
        <v>20497</v>
      </c>
      <c r="D13" s="478">
        <f>'[6]Template 9_grup'!F17</f>
        <v>-12456</v>
      </c>
    </row>
    <row r="14" spans="1:4" ht="13.5" thickBot="1">
      <c r="A14" s="337">
        <v>5</v>
      </c>
      <c r="B14" s="338" t="s">
        <v>470</v>
      </c>
      <c r="C14" s="478">
        <f>'[6]Template 9_grup'!E18</f>
        <v>0</v>
      </c>
      <c r="D14" s="478">
        <f>'[6]Template 9_grup'!F18</f>
        <v>0</v>
      </c>
    </row>
    <row r="15" spans="1:4" ht="26.25" thickBot="1">
      <c r="A15" s="337">
        <v>6</v>
      </c>
      <c r="B15" s="338" t="s">
        <v>471</v>
      </c>
      <c r="C15" s="478">
        <f>'[6]Template 9_grup'!E19</f>
        <v>0</v>
      </c>
      <c r="D15" s="478">
        <f>'[6]Template 9_grup'!F19</f>
        <v>0</v>
      </c>
    </row>
    <row r="16" spans="1:4" ht="13.5" thickBot="1">
      <c r="A16" s="337">
        <v>7</v>
      </c>
      <c r="B16" s="338" t="s">
        <v>388</v>
      </c>
      <c r="C16" s="478">
        <f>'[6]Template 9_grup'!E20</f>
        <v>0</v>
      </c>
      <c r="D16" s="478">
        <f>'[6]Template 9_grup'!F20</f>
        <v>0</v>
      </c>
    </row>
    <row r="17" spans="1:4" ht="13.5" thickBot="1">
      <c r="A17" s="339">
        <v>8</v>
      </c>
      <c r="B17" s="340" t="s">
        <v>256</v>
      </c>
      <c r="C17" s="480">
        <f>'[6]Template 9_grup'!E21</f>
        <v>24360</v>
      </c>
      <c r="D17" s="480">
        <f>'[6]Template 9_grup'!F21</f>
        <v>-13642</v>
      </c>
    </row>
  </sheetData>
  <mergeCells count="7">
    <mergeCell ref="A9:B9"/>
    <mergeCell ref="C4:D8"/>
    <mergeCell ref="A4:B4"/>
    <mergeCell ref="A5:B5"/>
    <mergeCell ref="A6:B6"/>
    <mergeCell ref="A7:B7"/>
    <mergeCell ref="A8:B8"/>
  </mergeCells>
  <hyperlinks>
    <hyperlink ref="A1" location="Content!A1" display="Cuprins" xr:uid="{74B155EF-788B-40C3-938C-6EC46722684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4458E-A18D-4C27-9ABF-17D0CFC6054A}">
  <dimension ref="A1:Q29"/>
  <sheetViews>
    <sheetView zoomScale="80" zoomScaleNormal="80" workbookViewId="0">
      <selection activeCell="A2" sqref="A2:R13"/>
    </sheetView>
  </sheetViews>
  <sheetFormatPr defaultColWidth="8.85546875" defaultRowHeight="11.25"/>
  <cols>
    <col min="1" max="1" width="9.140625" style="571" bestFit="1" customWidth="1"/>
    <col min="2" max="2" width="31" style="571" customWidth="1"/>
    <col min="3" max="3" width="12.140625" style="571" bestFit="1" customWidth="1"/>
    <col min="4" max="4" width="11.7109375" style="571" bestFit="1" customWidth="1"/>
    <col min="5" max="5" width="10.42578125" style="571" bestFit="1" customWidth="1"/>
    <col min="6" max="6" width="10.140625" style="571" bestFit="1" customWidth="1"/>
    <col min="7" max="7" width="9.140625" style="571" bestFit="1" customWidth="1"/>
    <col min="8" max="8" width="10.28515625" style="571" bestFit="1" customWidth="1"/>
    <col min="9" max="9" width="9.28515625" style="571" bestFit="1" customWidth="1"/>
    <col min="10" max="10" width="9.5703125" style="571" bestFit="1" customWidth="1"/>
    <col min="11" max="11" width="9.42578125" style="571" bestFit="1" customWidth="1"/>
    <col min="12" max="12" width="9.5703125" style="571" bestFit="1" customWidth="1"/>
    <col min="13" max="13" width="9.140625" style="571" bestFit="1" customWidth="1"/>
    <col min="14" max="14" width="9.28515625" style="571" bestFit="1" customWidth="1"/>
    <col min="15" max="15" width="9.140625" style="571" bestFit="1" customWidth="1"/>
    <col min="16" max="16" width="11.28515625" style="571" bestFit="1" customWidth="1"/>
    <col min="17" max="17" width="9.140625" style="571" bestFit="1" customWidth="1"/>
    <col min="18" max="16384" width="8.85546875" style="571"/>
  </cols>
  <sheetData>
    <row r="1" spans="1:17" ht="12.75">
      <c r="A1" s="116" t="s">
        <v>43</v>
      </c>
    </row>
    <row r="2" spans="1:17">
      <c r="A2" s="570" t="s">
        <v>472</v>
      </c>
    </row>
    <row r="3" spans="1:17" ht="12" thickBot="1"/>
    <row r="4" spans="1:17" ht="14.45" customHeight="1">
      <c r="A4" s="827" t="s">
        <v>394</v>
      </c>
      <c r="B4" s="828"/>
      <c r="C4" s="821" t="s">
        <v>414</v>
      </c>
      <c r="D4" s="837"/>
      <c r="E4" s="837"/>
      <c r="F4" s="837"/>
      <c r="G4" s="837"/>
      <c r="H4" s="838"/>
      <c r="I4" s="841" t="s">
        <v>396</v>
      </c>
      <c r="J4" s="837"/>
      <c r="K4" s="837"/>
      <c r="L4" s="837"/>
      <c r="M4" s="837"/>
      <c r="N4" s="838"/>
      <c r="O4" s="818" t="s">
        <v>473</v>
      </c>
      <c r="P4" s="821" t="s">
        <v>474</v>
      </c>
      <c r="Q4" s="822"/>
    </row>
    <row r="5" spans="1:17" ht="12" thickBot="1">
      <c r="A5" s="829"/>
      <c r="B5" s="830"/>
      <c r="C5" s="823"/>
      <c r="D5" s="839"/>
      <c r="E5" s="839"/>
      <c r="F5" s="839"/>
      <c r="G5" s="839"/>
      <c r="H5" s="840"/>
      <c r="I5" s="842"/>
      <c r="J5" s="839"/>
      <c r="K5" s="839"/>
      <c r="L5" s="839"/>
      <c r="M5" s="839"/>
      <c r="N5" s="840"/>
      <c r="O5" s="819"/>
      <c r="P5" s="823"/>
      <c r="Q5" s="824"/>
    </row>
    <row r="6" spans="1:17" ht="61.9" customHeight="1" thickBot="1">
      <c r="A6" s="829"/>
      <c r="B6" s="830"/>
      <c r="C6" s="833" t="s">
        <v>415</v>
      </c>
      <c r="D6" s="834"/>
      <c r="E6" s="834"/>
      <c r="F6" s="835" t="s">
        <v>416</v>
      </c>
      <c r="G6" s="834"/>
      <c r="H6" s="836"/>
      <c r="I6" s="835" t="s">
        <v>475</v>
      </c>
      <c r="J6" s="834"/>
      <c r="K6" s="836"/>
      <c r="L6" s="835" t="s">
        <v>476</v>
      </c>
      <c r="M6" s="834"/>
      <c r="N6" s="836"/>
      <c r="O6" s="820"/>
      <c r="P6" s="825" t="s">
        <v>477</v>
      </c>
      <c r="Q6" s="825" t="s">
        <v>478</v>
      </c>
    </row>
    <row r="7" spans="1:17" ht="12" thickBot="1">
      <c r="A7" s="831" t="s">
        <v>401</v>
      </c>
      <c r="B7" s="832"/>
      <c r="C7" s="521"/>
      <c r="D7" s="572" t="s">
        <v>479</v>
      </c>
      <c r="E7" s="572" t="s">
        <v>480</v>
      </c>
      <c r="F7" s="572"/>
      <c r="G7" s="573" t="s">
        <v>480</v>
      </c>
      <c r="H7" s="573" t="s">
        <v>481</v>
      </c>
      <c r="I7" s="574"/>
      <c r="J7" s="573" t="s">
        <v>479</v>
      </c>
      <c r="K7" s="573" t="s">
        <v>480</v>
      </c>
      <c r="L7" s="572"/>
      <c r="M7" s="573" t="s">
        <v>480</v>
      </c>
      <c r="N7" s="573" t="s">
        <v>481</v>
      </c>
      <c r="O7" s="574"/>
      <c r="P7" s="826"/>
      <c r="Q7" s="826"/>
    </row>
    <row r="8" spans="1:17" ht="12" thickBot="1">
      <c r="A8" s="575">
        <v>1</v>
      </c>
      <c r="B8" s="576" t="s">
        <v>404</v>
      </c>
      <c r="C8" s="583">
        <f>[6]Template4_Grup!D11</f>
        <v>40744883</v>
      </c>
      <c r="D8" s="584">
        <f>[6]Template4_Grup!E11</f>
        <v>35542648</v>
      </c>
      <c r="E8" s="584">
        <f>[6]Template4_Grup!F11</f>
        <v>4941537</v>
      </c>
      <c r="F8" s="583">
        <f>[6]Template4_Grup!G11</f>
        <v>1091246</v>
      </c>
      <c r="G8" s="584">
        <f>[6]Template4_Grup!H11</f>
        <v>1</v>
      </c>
      <c r="H8" s="584">
        <f>[6]Template4_Grup!I11</f>
        <v>958569</v>
      </c>
      <c r="I8" s="584">
        <f>[6]Template4_Grup!J11</f>
        <v>-592262</v>
      </c>
      <c r="J8" s="584">
        <f>[6]Template4_Grup!K11</f>
        <v>-271483</v>
      </c>
      <c r="K8" s="584">
        <f>[6]Template4_Grup!L11</f>
        <v>-318148</v>
      </c>
      <c r="L8" s="583">
        <f>[6]Template4_Grup!M11</f>
        <v>-758171</v>
      </c>
      <c r="M8" s="585">
        <f>[6]Template4_Grup!N11</f>
        <v>0</v>
      </c>
      <c r="N8" s="584">
        <f>[6]Template4_Grup!O11</f>
        <v>-671763</v>
      </c>
      <c r="O8" s="583">
        <f>[6]Template4_Grup!P11</f>
        <v>0</v>
      </c>
      <c r="P8" s="584">
        <f>[6]Template4_Grup!Q11</f>
        <v>16383258</v>
      </c>
      <c r="Q8" s="584">
        <f>[6]Template4_Grup!R11</f>
        <v>166690</v>
      </c>
    </row>
    <row r="9" spans="1:17" ht="12" thickBot="1">
      <c r="A9" s="577">
        <v>2</v>
      </c>
      <c r="B9" s="578" t="s">
        <v>427</v>
      </c>
      <c r="C9" s="585">
        <f>[6]Template4_Grup!D12</f>
        <v>0</v>
      </c>
      <c r="D9" s="585">
        <f>[6]Template4_Grup!E12</f>
        <v>0</v>
      </c>
      <c r="E9" s="585">
        <f>[6]Template4_Grup!F12</f>
        <v>0</v>
      </c>
      <c r="F9" s="585">
        <f>[6]Template4_Grup!G12</f>
        <v>0</v>
      </c>
      <c r="G9" s="585">
        <f>[6]Template4_Grup!H12</f>
        <v>0</v>
      </c>
      <c r="H9" s="585">
        <f>[6]Template4_Grup!I12</f>
        <v>0</v>
      </c>
      <c r="I9" s="585">
        <f>[6]Template4_Grup!J12</f>
        <v>0</v>
      </c>
      <c r="J9" s="585">
        <f>[6]Template4_Grup!K12</f>
        <v>0</v>
      </c>
      <c r="K9" s="585">
        <f>[6]Template4_Grup!L12</f>
        <v>0</v>
      </c>
      <c r="L9" s="585">
        <f>[6]Template4_Grup!M12</f>
        <v>0</v>
      </c>
      <c r="M9" s="585">
        <f>[6]Template4_Grup!N12</f>
        <v>0</v>
      </c>
      <c r="N9" s="585">
        <f>[6]Template4_Grup!O12</f>
        <v>0</v>
      </c>
      <c r="O9" s="584">
        <f>[6]Template4_Grup!P12</f>
        <v>0</v>
      </c>
      <c r="P9" s="584">
        <f>[6]Template4_Grup!Q12</f>
        <v>0</v>
      </c>
      <c r="Q9" s="584">
        <f>[6]Template4_Grup!R12</f>
        <v>0</v>
      </c>
    </row>
    <row r="10" spans="1:17" ht="12" thickBot="1">
      <c r="A10" s="577">
        <v>3</v>
      </c>
      <c r="B10" s="578" t="s">
        <v>435</v>
      </c>
      <c r="C10" s="585">
        <f>[6]Template4_Grup!D13</f>
        <v>979087</v>
      </c>
      <c r="D10" s="585">
        <f>[6]Template4_Grup!E13</f>
        <v>799707</v>
      </c>
      <c r="E10" s="585">
        <f>[6]Template4_Grup!F13</f>
        <v>179380</v>
      </c>
      <c r="F10" s="585">
        <f>[6]Template4_Grup!G13</f>
        <v>0</v>
      </c>
      <c r="G10" s="585">
        <f>[6]Template4_Grup!H13</f>
        <v>0</v>
      </c>
      <c r="H10" s="585">
        <f>[6]Template4_Grup!I13</f>
        <v>0</v>
      </c>
      <c r="I10" s="585">
        <f>[6]Template4_Grup!J13</f>
        <v>-1976</v>
      </c>
      <c r="J10" s="585">
        <f>[6]Template4_Grup!K13</f>
        <v>-1681</v>
      </c>
      <c r="K10" s="585">
        <f>[6]Template4_Grup!L13</f>
        <v>-295</v>
      </c>
      <c r="L10" s="585">
        <f>[6]Template4_Grup!M13</f>
        <v>0</v>
      </c>
      <c r="M10" s="585">
        <f>[6]Template4_Grup!N13</f>
        <v>0</v>
      </c>
      <c r="N10" s="585">
        <f>[6]Template4_Grup!O13</f>
        <v>0</v>
      </c>
      <c r="O10" s="585">
        <f>[6]Template4_Grup!P13</f>
        <v>0</v>
      </c>
      <c r="P10" s="584">
        <f>[6]Template4_Grup!Q13</f>
        <v>0</v>
      </c>
      <c r="Q10" s="584">
        <f>[6]Template4_Grup!R13</f>
        <v>0</v>
      </c>
    </row>
    <row r="11" spans="1:17" ht="12" thickBot="1">
      <c r="A11" s="577">
        <v>4</v>
      </c>
      <c r="B11" s="578" t="s">
        <v>429</v>
      </c>
      <c r="C11" s="585">
        <f>[6]Template4_Grup!D14</f>
        <v>487450</v>
      </c>
      <c r="D11" s="585">
        <f>[6]Template4_Grup!E14</f>
        <v>487450</v>
      </c>
      <c r="E11" s="585">
        <f>[6]Template4_Grup!F14</f>
        <v>0</v>
      </c>
      <c r="F11" s="585">
        <f>[6]Template4_Grup!G14</f>
        <v>0</v>
      </c>
      <c r="G11" s="585">
        <f>[6]Template4_Grup!H14</f>
        <v>0</v>
      </c>
      <c r="H11" s="585">
        <f>[6]Template4_Grup!I14</f>
        <v>0</v>
      </c>
      <c r="I11" s="585">
        <f>[6]Template4_Grup!J14</f>
        <v>-68</v>
      </c>
      <c r="J11" s="585">
        <f>[6]Template4_Grup!K14</f>
        <v>-68</v>
      </c>
      <c r="K11" s="585">
        <f>[6]Template4_Grup!L14</f>
        <v>0</v>
      </c>
      <c r="L11" s="585">
        <f>[6]Template4_Grup!M14</f>
        <v>0</v>
      </c>
      <c r="M11" s="585">
        <f>[6]Template4_Grup!N14</f>
        <v>0</v>
      </c>
      <c r="N11" s="585">
        <f>[6]Template4_Grup!O14</f>
        <v>0</v>
      </c>
      <c r="O11" s="585">
        <f>[6]Template4_Grup!P14</f>
        <v>0</v>
      </c>
      <c r="P11" s="584">
        <f>[6]Template4_Grup!Q14</f>
        <v>0</v>
      </c>
      <c r="Q11" s="584">
        <f>[6]Template4_Grup!R14</f>
        <v>0</v>
      </c>
    </row>
    <row r="12" spans="1:17" ht="12" thickBot="1">
      <c r="A12" s="577">
        <v>5</v>
      </c>
      <c r="B12" s="578" t="s">
        <v>430</v>
      </c>
      <c r="C12" s="585">
        <f>[6]Template4_Grup!D15</f>
        <v>569440</v>
      </c>
      <c r="D12" s="585">
        <f>[6]Template4_Grup!E15</f>
        <v>482720</v>
      </c>
      <c r="E12" s="585">
        <f>[6]Template4_Grup!F15</f>
        <v>86719</v>
      </c>
      <c r="F12" s="585">
        <f>[6]Template4_Grup!G15</f>
        <v>0</v>
      </c>
      <c r="G12" s="585">
        <f>[6]Template4_Grup!H15</f>
        <v>0</v>
      </c>
      <c r="H12" s="585">
        <f>[6]Template4_Grup!I15</f>
        <v>0</v>
      </c>
      <c r="I12" s="585">
        <f>[6]Template4_Grup!J15</f>
        <v>-826</v>
      </c>
      <c r="J12" s="585">
        <f>[6]Template4_Grup!K15</f>
        <v>-777</v>
      </c>
      <c r="K12" s="585">
        <f>[6]Template4_Grup!L15</f>
        <v>-49</v>
      </c>
      <c r="L12" s="585">
        <f>[6]Template4_Grup!M15</f>
        <v>0</v>
      </c>
      <c r="M12" s="585">
        <f>[6]Template4_Grup!N15</f>
        <v>0</v>
      </c>
      <c r="N12" s="585">
        <f>[6]Template4_Grup!O15</f>
        <v>0</v>
      </c>
      <c r="O12" s="585">
        <f>[6]Template4_Grup!P15</f>
        <v>0</v>
      </c>
      <c r="P12" s="585">
        <f>[6]Template4_Grup!Q15</f>
        <v>44023</v>
      </c>
      <c r="Q12" s="584">
        <f>[6]Template4_Grup!R15</f>
        <v>0</v>
      </c>
    </row>
    <row r="13" spans="1:17" ht="12" thickBot="1">
      <c r="A13" s="577">
        <v>6</v>
      </c>
      <c r="B13" s="578" t="s">
        <v>431</v>
      </c>
      <c r="C13" s="585">
        <f>[6]Template4_Grup!D16</f>
        <v>20307429</v>
      </c>
      <c r="D13" s="585">
        <f>[6]Template4_Grup!E16</f>
        <v>17540117</v>
      </c>
      <c r="E13" s="585">
        <f>[6]Template4_Grup!F16</f>
        <v>2765626</v>
      </c>
      <c r="F13" s="585">
        <f>[6]Template4_Grup!G16</f>
        <v>374549</v>
      </c>
      <c r="G13" s="585">
        <f>[6]Template4_Grup!H16</f>
        <v>1</v>
      </c>
      <c r="H13" s="585">
        <f>[6]Template4_Grup!I16</f>
        <v>324870</v>
      </c>
      <c r="I13" s="585">
        <f>[6]Template4_Grup!J16</f>
        <v>-276189</v>
      </c>
      <c r="J13" s="585">
        <f>[6]Template4_Grup!K16</f>
        <v>-153993</v>
      </c>
      <c r="K13" s="585">
        <f>[6]Template4_Grup!L16</f>
        <v>-122197</v>
      </c>
      <c r="L13" s="585">
        <f>[6]Template4_Grup!M16</f>
        <v>-254779</v>
      </c>
      <c r="M13" s="585">
        <f>[6]Template4_Grup!N16</f>
        <v>0</v>
      </c>
      <c r="N13" s="585">
        <f>[6]Template4_Grup!O16</f>
        <v>-215698</v>
      </c>
      <c r="O13" s="585">
        <f>[6]Template4_Grup!P16</f>
        <v>0</v>
      </c>
      <c r="P13" s="585">
        <f>[6]Template4_Grup!Q16</f>
        <v>8421037</v>
      </c>
      <c r="Q13" s="585">
        <f>[6]Template4_Grup!R16</f>
        <v>69282</v>
      </c>
    </row>
    <row r="14" spans="1:17" ht="12" thickBot="1">
      <c r="A14" s="577">
        <v>7</v>
      </c>
      <c r="B14" s="578" t="s">
        <v>432</v>
      </c>
      <c r="C14" s="585">
        <f>[6]Template4_Grup!D17</f>
        <v>12403156</v>
      </c>
      <c r="D14" s="585">
        <f>[6]Template4_Grup!E17</f>
        <v>10043265</v>
      </c>
      <c r="E14" s="585">
        <f>[6]Template4_Grup!F17</f>
        <v>2358206</v>
      </c>
      <c r="F14" s="585">
        <f>[6]Template4_Grup!G17</f>
        <v>331054</v>
      </c>
      <c r="G14" s="585">
        <f>[6]Template4_Grup!H17</f>
        <v>1</v>
      </c>
      <c r="H14" s="585">
        <f>[6]Template4_Grup!I17</f>
        <v>287036</v>
      </c>
      <c r="I14" s="585">
        <f>[6]Template4_Grup!J17</f>
        <v>-202002</v>
      </c>
      <c r="J14" s="585">
        <f>[6]Template4_Grup!K17</f>
        <v>-92934</v>
      </c>
      <c r="K14" s="585">
        <f>[6]Template4_Grup!L17</f>
        <v>-109068</v>
      </c>
      <c r="L14" s="585">
        <f>[6]Template4_Grup!M17</f>
        <v>-226789</v>
      </c>
      <c r="M14" s="585">
        <f>[6]Template4_Grup!N17</f>
        <v>0</v>
      </c>
      <c r="N14" s="585">
        <f>[6]Template4_Grup!O17</f>
        <v>-191932</v>
      </c>
      <c r="O14" s="585">
        <f>[6]Template4_Grup!P17</f>
        <v>0</v>
      </c>
      <c r="P14" s="585">
        <f>[6]Template4_Grup!Q17</f>
        <v>6805179</v>
      </c>
      <c r="Q14" s="585">
        <f>[6]Template4_Grup!R17</f>
        <v>63568</v>
      </c>
    </row>
    <row r="15" spans="1:17" ht="12" thickBot="1">
      <c r="A15" s="577">
        <v>8</v>
      </c>
      <c r="B15" s="578" t="s">
        <v>433</v>
      </c>
      <c r="C15" s="585">
        <f>[6]Template4_Grup!D18</f>
        <v>18401477</v>
      </c>
      <c r="D15" s="585">
        <f>[6]Template4_Grup!E18</f>
        <v>16232654</v>
      </c>
      <c r="E15" s="585">
        <f>[6]Template4_Grup!F18</f>
        <v>1909812</v>
      </c>
      <c r="F15" s="585">
        <f>[6]Template4_Grup!G18</f>
        <v>716697</v>
      </c>
      <c r="G15" s="584">
        <f>[6]Template4_Grup!H18</f>
        <v>0</v>
      </c>
      <c r="H15" s="585">
        <f>[6]Template4_Grup!I18</f>
        <v>633699</v>
      </c>
      <c r="I15" s="585">
        <f>[6]Template4_Grup!J18</f>
        <v>-313203</v>
      </c>
      <c r="J15" s="585">
        <f>[6]Template4_Grup!K18</f>
        <v>-114964</v>
      </c>
      <c r="K15" s="585">
        <f>[6]Template4_Grup!L18</f>
        <v>-195607</v>
      </c>
      <c r="L15" s="585">
        <f>[6]Template4_Grup!M18</f>
        <v>-503392</v>
      </c>
      <c r="M15" s="585">
        <f>[6]Template4_Grup!N18</f>
        <v>0</v>
      </c>
      <c r="N15" s="585">
        <f>[6]Template4_Grup!O18</f>
        <v>-456065</v>
      </c>
      <c r="O15" s="585">
        <f>[6]Template4_Grup!P18</f>
        <v>0</v>
      </c>
      <c r="P15" s="585">
        <f>[6]Template4_Grup!Q18</f>
        <v>7918198</v>
      </c>
      <c r="Q15" s="585">
        <f>[6]Template4_Grup!R18</f>
        <v>97408</v>
      </c>
    </row>
    <row r="16" spans="1:17" ht="12" thickBot="1">
      <c r="A16" s="522">
        <v>9</v>
      </c>
      <c r="B16" s="579" t="s">
        <v>411</v>
      </c>
      <c r="C16" s="585">
        <f>[6]Template4_Grup!D19</f>
        <v>12340579</v>
      </c>
      <c r="D16" s="585">
        <f>[6]Template4_Grup!E19</f>
        <v>12302619</v>
      </c>
      <c r="E16" s="585">
        <f>[6]Template4_Grup!F19</f>
        <v>7438</v>
      </c>
      <c r="F16" s="585">
        <f>[6]Template4_Grup!G19</f>
        <v>0</v>
      </c>
      <c r="G16" s="585">
        <f>[6]Template4_Grup!H19</f>
        <v>0</v>
      </c>
      <c r="H16" s="585">
        <f>[6]Template4_Grup!I19</f>
        <v>0</v>
      </c>
      <c r="I16" s="585">
        <f>[6]Template4_Grup!J19</f>
        <v>-3805</v>
      </c>
      <c r="J16" s="585">
        <f>[6]Template4_Grup!K19</f>
        <v>-3793</v>
      </c>
      <c r="K16" s="585">
        <f>[6]Template4_Grup!L19</f>
        <v>-12</v>
      </c>
      <c r="L16" s="585">
        <f>[6]Template4_Grup!M19</f>
        <v>0</v>
      </c>
      <c r="M16" s="585">
        <f>[6]Template4_Grup!N19</f>
        <v>0</v>
      </c>
      <c r="N16" s="585">
        <f>[6]Template4_Grup!O19</f>
        <v>0</v>
      </c>
      <c r="O16" s="585">
        <f>[6]Template4_Grup!P19</f>
        <v>0</v>
      </c>
      <c r="P16" s="585">
        <f>[6]Template4_Grup!Q19</f>
        <v>0</v>
      </c>
      <c r="Q16" s="585">
        <f>[6]Template4_Grup!R19</f>
        <v>0</v>
      </c>
    </row>
    <row r="17" spans="1:17" ht="12" thickBot="1">
      <c r="A17" s="577">
        <v>10</v>
      </c>
      <c r="B17" s="578" t="s">
        <v>427</v>
      </c>
      <c r="C17" s="585">
        <f>[6]Template4_Grup!D20</f>
        <v>0</v>
      </c>
      <c r="D17" s="585">
        <f>[6]Template4_Grup!E20</f>
        <v>0</v>
      </c>
      <c r="E17" s="585">
        <f>[6]Template4_Grup!F20</f>
        <v>0</v>
      </c>
      <c r="F17" s="585">
        <f>[6]Template4_Grup!G20</f>
        <v>0</v>
      </c>
      <c r="G17" s="584">
        <f>[6]Template4_Grup!H20</f>
        <v>0</v>
      </c>
      <c r="H17" s="584">
        <f>[6]Template4_Grup!I20</f>
        <v>0</v>
      </c>
      <c r="I17" s="585">
        <f>[6]Template4_Grup!J20</f>
        <v>0</v>
      </c>
      <c r="J17" s="585">
        <f>[6]Template4_Grup!K20</f>
        <v>0</v>
      </c>
      <c r="K17" s="585">
        <f>[6]Template4_Grup!L20</f>
        <v>0</v>
      </c>
      <c r="L17" s="585">
        <f>[6]Template4_Grup!M20</f>
        <v>0</v>
      </c>
      <c r="M17" s="585">
        <f>[6]Template4_Grup!N20</f>
        <v>0</v>
      </c>
      <c r="N17" s="585">
        <f>[6]Template4_Grup!O20</f>
        <v>0</v>
      </c>
      <c r="O17" s="585">
        <f>[6]Template4_Grup!P20</f>
        <v>0</v>
      </c>
      <c r="P17" s="585">
        <f>[6]Template4_Grup!Q20</f>
        <v>0</v>
      </c>
      <c r="Q17" s="585">
        <f>[6]Template4_Grup!R20</f>
        <v>0</v>
      </c>
    </row>
    <row r="18" spans="1:17" ht="12" thickBot="1">
      <c r="A18" s="577">
        <v>11</v>
      </c>
      <c r="B18" s="578" t="s">
        <v>428</v>
      </c>
      <c r="C18" s="585">
        <f>[6]Template4_Grup!D21</f>
        <v>11834423</v>
      </c>
      <c r="D18" s="585">
        <f>[6]Template4_Grup!E21</f>
        <v>11826986</v>
      </c>
      <c r="E18" s="585">
        <f>[6]Template4_Grup!F21</f>
        <v>7438</v>
      </c>
      <c r="F18" s="585">
        <f>[6]Template4_Grup!G21</f>
        <v>0</v>
      </c>
      <c r="G18" s="584">
        <f>[6]Template4_Grup!H21</f>
        <v>0</v>
      </c>
      <c r="H18" s="584">
        <f>[6]Template4_Grup!I21</f>
        <v>0</v>
      </c>
      <c r="I18" s="585">
        <f>[6]Template4_Grup!J21</f>
        <v>-3733</v>
      </c>
      <c r="J18" s="585">
        <f>[6]Template4_Grup!K21</f>
        <v>-3721</v>
      </c>
      <c r="K18" s="585">
        <f>[6]Template4_Grup!L21</f>
        <v>-12</v>
      </c>
      <c r="L18" s="585">
        <f>[6]Template4_Grup!M21</f>
        <v>0</v>
      </c>
      <c r="M18" s="585">
        <f>[6]Template4_Grup!N21</f>
        <v>0</v>
      </c>
      <c r="N18" s="585">
        <f>[6]Template4_Grup!O21</f>
        <v>0</v>
      </c>
      <c r="O18" s="585">
        <f>[6]Template4_Grup!P21</f>
        <v>0</v>
      </c>
      <c r="P18" s="585">
        <f>[6]Template4_Grup!Q21</f>
        <v>0</v>
      </c>
      <c r="Q18" s="585">
        <f>[6]Template4_Grup!R21</f>
        <v>0</v>
      </c>
    </row>
    <row r="19" spans="1:17" ht="12" thickBot="1">
      <c r="A19" s="577">
        <v>12</v>
      </c>
      <c r="B19" s="578" t="s">
        <v>429</v>
      </c>
      <c r="C19" s="585">
        <f>[6]Template4_Grup!D22</f>
        <v>475633</v>
      </c>
      <c r="D19" s="585">
        <f>[6]Template4_Grup!E22</f>
        <v>475633</v>
      </c>
      <c r="E19" s="585">
        <f>[6]Template4_Grup!F22</f>
        <v>0</v>
      </c>
      <c r="F19" s="585">
        <f>[6]Template4_Grup!G22</f>
        <v>0</v>
      </c>
      <c r="G19" s="584">
        <f>[6]Template4_Grup!H22</f>
        <v>0</v>
      </c>
      <c r="H19" s="584">
        <f>[6]Template4_Grup!I22</f>
        <v>0</v>
      </c>
      <c r="I19" s="585">
        <f>[6]Template4_Grup!J22</f>
        <v>-72</v>
      </c>
      <c r="J19" s="585">
        <f>[6]Template4_Grup!K22</f>
        <v>-72</v>
      </c>
      <c r="K19" s="585">
        <f>[6]Template4_Grup!L22</f>
        <v>0</v>
      </c>
      <c r="L19" s="585">
        <f>[6]Template4_Grup!M22</f>
        <v>0</v>
      </c>
      <c r="M19" s="585">
        <f>[6]Template4_Grup!N22</f>
        <v>0</v>
      </c>
      <c r="N19" s="585">
        <f>[6]Template4_Grup!O22</f>
        <v>0</v>
      </c>
      <c r="O19" s="585">
        <f>[6]Template4_Grup!P22</f>
        <v>0</v>
      </c>
      <c r="P19" s="585">
        <f>[6]Template4_Grup!Q22</f>
        <v>0</v>
      </c>
      <c r="Q19" s="585">
        <f>[6]Template4_Grup!R22</f>
        <v>0</v>
      </c>
    </row>
    <row r="20" spans="1:17" ht="12" thickBot="1">
      <c r="A20" s="577">
        <v>13</v>
      </c>
      <c r="B20" s="578" t="s">
        <v>430</v>
      </c>
      <c r="C20" s="585">
        <f>[6]Template4_Grup!D23</f>
        <v>30523</v>
      </c>
      <c r="D20" s="585">
        <f>[6]Template4_Grup!E23</f>
        <v>0</v>
      </c>
      <c r="E20" s="585">
        <f>[6]Template4_Grup!F23</f>
        <v>0</v>
      </c>
      <c r="F20" s="585">
        <f>[6]Template4_Grup!G23</f>
        <v>0</v>
      </c>
      <c r="G20" s="584">
        <f>[6]Template4_Grup!H23</f>
        <v>0</v>
      </c>
      <c r="H20" s="584">
        <f>[6]Template4_Grup!I23</f>
        <v>0</v>
      </c>
      <c r="I20" s="585">
        <f>[6]Template4_Grup!J23</f>
        <v>0</v>
      </c>
      <c r="J20" s="585">
        <f>[6]Template4_Grup!K23</f>
        <v>0</v>
      </c>
      <c r="K20" s="585">
        <f>[6]Template4_Grup!L23</f>
        <v>0</v>
      </c>
      <c r="L20" s="585">
        <f>[6]Template4_Grup!M23</f>
        <v>0</v>
      </c>
      <c r="M20" s="585">
        <f>[6]Template4_Grup!N23</f>
        <v>0</v>
      </c>
      <c r="N20" s="585">
        <f>[6]Template4_Grup!O23</f>
        <v>0</v>
      </c>
      <c r="O20" s="585">
        <f>[6]Template4_Grup!P23</f>
        <v>0</v>
      </c>
      <c r="P20" s="585">
        <f>[6]Template4_Grup!Q23</f>
        <v>0</v>
      </c>
      <c r="Q20" s="585">
        <f>[6]Template4_Grup!R23</f>
        <v>0</v>
      </c>
    </row>
    <row r="21" spans="1:17" ht="12" thickBot="1">
      <c r="A21" s="577">
        <v>14</v>
      </c>
      <c r="B21" s="578" t="s">
        <v>430</v>
      </c>
      <c r="C21" s="585">
        <f>[6]Template4_Grup!D24</f>
        <v>0</v>
      </c>
      <c r="D21" s="585">
        <f>[6]Template4_Grup!E24</f>
        <v>0</v>
      </c>
      <c r="E21" s="585">
        <f>[6]Template4_Grup!F24</f>
        <v>0</v>
      </c>
      <c r="F21" s="585">
        <f>[6]Template4_Grup!G24</f>
        <v>0</v>
      </c>
      <c r="G21" s="584">
        <f>[6]Template4_Grup!H24</f>
        <v>0</v>
      </c>
      <c r="H21" s="584">
        <f>[6]Template4_Grup!I24</f>
        <v>0</v>
      </c>
      <c r="I21" s="585">
        <f>[6]Template4_Grup!J24</f>
        <v>0</v>
      </c>
      <c r="J21" s="585">
        <f>[6]Template4_Grup!K24</f>
        <v>0</v>
      </c>
      <c r="K21" s="585">
        <f>[6]Template4_Grup!L24</f>
        <v>0</v>
      </c>
      <c r="L21" s="585">
        <f>[6]Template4_Grup!M24</f>
        <v>0</v>
      </c>
      <c r="M21" s="585">
        <f>[6]Template4_Grup!N24</f>
        <v>0</v>
      </c>
      <c r="N21" s="585">
        <f>[6]Template4_Grup!O24</f>
        <v>0</v>
      </c>
      <c r="O21" s="585">
        <f>[6]Template4_Grup!P24</f>
        <v>0</v>
      </c>
      <c r="P21" s="585">
        <f>[6]Template4_Grup!Q24</f>
        <v>0</v>
      </c>
      <c r="Q21" s="585">
        <f>[6]Template4_Grup!R24</f>
        <v>0</v>
      </c>
    </row>
    <row r="22" spans="1:17" ht="12" thickBot="1">
      <c r="A22" s="580">
        <v>15</v>
      </c>
      <c r="B22" s="579" t="s">
        <v>434</v>
      </c>
      <c r="C22" s="584">
        <f>[6]Template4_Grup!D25</f>
        <v>20626889</v>
      </c>
      <c r="D22" s="584">
        <f>[6]Template4_Grup!E25</f>
        <v>18305803</v>
      </c>
      <c r="E22" s="584">
        <f>[6]Template4_Grup!F25</f>
        <v>2241877</v>
      </c>
      <c r="F22" s="584">
        <f>[6]Template4_Grup!G25</f>
        <v>138601</v>
      </c>
      <c r="G22" s="584">
        <f>[6]Template4_Grup!H25</f>
        <v>0</v>
      </c>
      <c r="H22" s="584">
        <f>[6]Template4_Grup!I25</f>
        <v>135867</v>
      </c>
      <c r="I22" s="584">
        <f>[6]Template4_Grup!J25</f>
        <v>29616</v>
      </c>
      <c r="J22" s="584">
        <f>[6]Template4_Grup!K25</f>
        <v>20804</v>
      </c>
      <c r="K22" s="584">
        <f>[6]Template4_Grup!L25</f>
        <v>8794</v>
      </c>
      <c r="L22" s="584">
        <f>[6]Template4_Grup!M25</f>
        <v>57619</v>
      </c>
      <c r="M22" s="585">
        <f>[6]Template4_Grup!N25</f>
        <v>0</v>
      </c>
      <c r="N22" s="584">
        <f>[6]Template4_Grup!O25</f>
        <v>55423</v>
      </c>
      <c r="O22" s="586">
        <f>[6]Template4_Grup!P25</f>
        <v>0</v>
      </c>
      <c r="P22" s="584">
        <f>[6]Template4_Grup!Q25</f>
        <v>1862598</v>
      </c>
      <c r="Q22" s="584">
        <f>[6]Template4_Grup!R25</f>
        <v>7004</v>
      </c>
    </row>
    <row r="23" spans="1:17" ht="12" thickBot="1">
      <c r="A23" s="577">
        <v>16</v>
      </c>
      <c r="B23" s="578" t="s">
        <v>427</v>
      </c>
      <c r="C23" s="585">
        <f>[6]Template4_Grup!D26</f>
        <v>0</v>
      </c>
      <c r="D23" s="585">
        <f>[6]Template4_Grup!E26</f>
        <v>0</v>
      </c>
      <c r="E23" s="585">
        <f>[6]Template4_Grup!F26</f>
        <v>0</v>
      </c>
      <c r="F23" s="585">
        <f>[6]Template4_Grup!G26</f>
        <v>0</v>
      </c>
      <c r="G23" s="584">
        <f>[6]Template4_Grup!H26</f>
        <v>0</v>
      </c>
      <c r="H23" s="584">
        <f>[6]Template4_Grup!I26</f>
        <v>0</v>
      </c>
      <c r="I23" s="585">
        <f>[6]Template4_Grup!J26</f>
        <v>0</v>
      </c>
      <c r="J23" s="585">
        <f>[6]Template4_Grup!K26</f>
        <v>0</v>
      </c>
      <c r="K23" s="585">
        <f>[6]Template4_Grup!L26</f>
        <v>0</v>
      </c>
      <c r="L23" s="585">
        <f>[6]Template4_Grup!M26</f>
        <v>0</v>
      </c>
      <c r="M23" s="585">
        <f>[6]Template4_Grup!N26</f>
        <v>0</v>
      </c>
      <c r="N23" s="585">
        <f>[6]Template4_Grup!O26</f>
        <v>0</v>
      </c>
      <c r="O23" s="585">
        <f>[6]Template4_Grup!P26</f>
        <v>0</v>
      </c>
      <c r="P23" s="585">
        <f>[6]Template4_Grup!Q26</f>
        <v>0</v>
      </c>
      <c r="Q23" s="585">
        <f>[6]Template4_Grup!R26</f>
        <v>0</v>
      </c>
    </row>
    <row r="24" spans="1:17" ht="12" thickBot="1">
      <c r="A24" s="577">
        <v>17</v>
      </c>
      <c r="B24" s="578" t="s">
        <v>435</v>
      </c>
      <c r="C24" s="585">
        <f>[6]Template4_Grup!D27</f>
        <v>506873</v>
      </c>
      <c r="D24" s="585">
        <f>[6]Template4_Grup!E27</f>
        <v>501883</v>
      </c>
      <c r="E24" s="585">
        <f>[6]Template4_Grup!F27</f>
        <v>4990</v>
      </c>
      <c r="F24" s="584">
        <f>[6]Template4_Grup!G27</f>
        <v>0</v>
      </c>
      <c r="G24" s="584">
        <f>[6]Template4_Grup!H27</f>
        <v>0</v>
      </c>
      <c r="H24" s="584">
        <f>[6]Template4_Grup!I27</f>
        <v>0</v>
      </c>
      <c r="I24" s="585">
        <f>[6]Template4_Grup!J27</f>
        <v>244</v>
      </c>
      <c r="J24" s="585">
        <f>[6]Template4_Grup!K27</f>
        <v>243</v>
      </c>
      <c r="K24" s="585">
        <f>[6]Template4_Grup!L27</f>
        <v>1</v>
      </c>
      <c r="L24" s="585">
        <f>[6]Template4_Grup!M27</f>
        <v>0</v>
      </c>
      <c r="M24" s="585">
        <f>[6]Template4_Grup!N27</f>
        <v>0</v>
      </c>
      <c r="N24" s="585">
        <f>[6]Template4_Grup!O27</f>
        <v>0</v>
      </c>
      <c r="O24" s="585">
        <f>[6]Template4_Grup!P27</f>
        <v>0</v>
      </c>
      <c r="P24" s="585">
        <f>[6]Template4_Grup!Q27</f>
        <v>301</v>
      </c>
      <c r="Q24" s="585">
        <f>[6]Template4_Grup!R27</f>
        <v>0</v>
      </c>
    </row>
    <row r="25" spans="1:17" ht="12" thickBot="1">
      <c r="A25" s="577">
        <v>18</v>
      </c>
      <c r="B25" s="578" t="s">
        <v>429</v>
      </c>
      <c r="C25" s="585">
        <f>[6]Template4_Grup!D28</f>
        <v>2242653</v>
      </c>
      <c r="D25" s="585">
        <f>[6]Template4_Grup!E28</f>
        <v>1820164</v>
      </c>
      <c r="E25" s="585">
        <f>[6]Template4_Grup!F28</f>
        <v>422489</v>
      </c>
      <c r="F25" s="584">
        <f>[6]Template4_Grup!G28</f>
        <v>0</v>
      </c>
      <c r="G25" s="584">
        <f>[6]Template4_Grup!H28</f>
        <v>0</v>
      </c>
      <c r="H25" s="584">
        <f>[6]Template4_Grup!I28</f>
        <v>0</v>
      </c>
      <c r="I25" s="585">
        <f>[6]Template4_Grup!J28</f>
        <v>31</v>
      </c>
      <c r="J25" s="585">
        <f>[6]Template4_Grup!K28</f>
        <v>28</v>
      </c>
      <c r="K25" s="585">
        <f>[6]Template4_Grup!L28</f>
        <v>3</v>
      </c>
      <c r="L25" s="585">
        <f>[6]Template4_Grup!M28</f>
        <v>0</v>
      </c>
      <c r="M25" s="585">
        <f>[6]Template4_Grup!N28</f>
        <v>0</v>
      </c>
      <c r="N25" s="585">
        <f>[6]Template4_Grup!O28</f>
        <v>0</v>
      </c>
      <c r="O25" s="585">
        <f>[6]Template4_Grup!P28</f>
        <v>0</v>
      </c>
      <c r="P25" s="585">
        <f>[6]Template4_Grup!Q28</f>
        <v>0</v>
      </c>
      <c r="Q25" s="585">
        <f>[6]Template4_Grup!R28</f>
        <v>0</v>
      </c>
    </row>
    <row r="26" spans="1:17" ht="12" thickBot="1">
      <c r="A26" s="577">
        <v>19</v>
      </c>
      <c r="B26" s="578" t="s">
        <v>430</v>
      </c>
      <c r="C26" s="585">
        <f>[6]Template4_Grup!D29</f>
        <v>96335</v>
      </c>
      <c r="D26" s="585">
        <f>[6]Template4_Grup!E29</f>
        <v>76184</v>
      </c>
      <c r="E26" s="585">
        <f>[6]Template4_Grup!F29</f>
        <v>19956</v>
      </c>
      <c r="F26" s="584">
        <f>[6]Template4_Grup!G29</f>
        <v>0</v>
      </c>
      <c r="G26" s="584">
        <f>[6]Template4_Grup!H29</f>
        <v>0</v>
      </c>
      <c r="H26" s="584">
        <f>[6]Template4_Grup!I29</f>
        <v>0</v>
      </c>
      <c r="I26" s="585">
        <f>[6]Template4_Grup!J29</f>
        <v>182</v>
      </c>
      <c r="J26" s="585">
        <f>[6]Template4_Grup!K29</f>
        <v>181</v>
      </c>
      <c r="K26" s="585">
        <f>[6]Template4_Grup!L29</f>
        <v>1</v>
      </c>
      <c r="L26" s="585">
        <f>[6]Template4_Grup!M29</f>
        <v>0</v>
      </c>
      <c r="M26" s="585">
        <f>[6]Template4_Grup!N29</f>
        <v>0</v>
      </c>
      <c r="N26" s="585">
        <f>[6]Template4_Grup!O29</f>
        <v>0</v>
      </c>
      <c r="O26" s="585">
        <f>[6]Template4_Grup!P29</f>
        <v>0</v>
      </c>
      <c r="P26" s="585">
        <f>[6]Template4_Grup!Q29</f>
        <v>13752</v>
      </c>
      <c r="Q26" s="585">
        <f>[6]Template4_Grup!R29</f>
        <v>0</v>
      </c>
    </row>
    <row r="27" spans="1:17" ht="12" thickBot="1">
      <c r="A27" s="577">
        <v>20</v>
      </c>
      <c r="B27" s="578" t="s">
        <v>431</v>
      </c>
      <c r="C27" s="585">
        <f>[6]Template4_Grup!D30</f>
        <v>14408731</v>
      </c>
      <c r="D27" s="585">
        <f>[6]Template4_Grup!E30</f>
        <v>13570845</v>
      </c>
      <c r="E27" s="585">
        <f>[6]Template4_Grup!F30</f>
        <v>762189</v>
      </c>
      <c r="F27" s="585">
        <f>[6]Template4_Grup!G30</f>
        <v>125402</v>
      </c>
      <c r="G27" s="584">
        <f>[6]Template4_Grup!H30</f>
        <v>0</v>
      </c>
      <c r="H27" s="585">
        <f>[6]Template4_Grup!I30</f>
        <v>125196</v>
      </c>
      <c r="I27" s="585">
        <f>[6]Template4_Grup!J30</f>
        <v>22933</v>
      </c>
      <c r="J27" s="585">
        <f>[6]Template4_Grup!K30</f>
        <v>17807</v>
      </c>
      <c r="K27" s="585">
        <f>[6]Template4_Grup!L30</f>
        <v>5123</v>
      </c>
      <c r="L27" s="585">
        <f>[6]Template4_Grup!M30</f>
        <v>47432</v>
      </c>
      <c r="M27" s="585">
        <f>[6]Template4_Grup!N30</f>
        <v>0</v>
      </c>
      <c r="N27" s="585">
        <f>[6]Template4_Grup!O30</f>
        <v>47390</v>
      </c>
      <c r="O27" s="585">
        <f>[6]Template4_Grup!P30</f>
        <v>0</v>
      </c>
      <c r="P27" s="585">
        <f>[6]Template4_Grup!Q30</f>
        <v>1848545</v>
      </c>
      <c r="Q27" s="585">
        <f>[6]Template4_Grup!R30</f>
        <v>7004</v>
      </c>
    </row>
    <row r="28" spans="1:17" ht="12" thickBot="1">
      <c r="A28" s="577">
        <v>21</v>
      </c>
      <c r="B28" s="578" t="s">
        <v>433</v>
      </c>
      <c r="C28" s="585">
        <f>[6]Template4_Grup!D31</f>
        <v>3372297</v>
      </c>
      <c r="D28" s="585">
        <f>[6]Template4_Grup!E31</f>
        <v>2336727</v>
      </c>
      <c r="E28" s="585">
        <f>[6]Template4_Grup!F31</f>
        <v>1032253</v>
      </c>
      <c r="F28" s="585">
        <f>[6]Template4_Grup!G31</f>
        <v>13199</v>
      </c>
      <c r="G28" s="584">
        <f>[6]Template4_Grup!H31</f>
        <v>0</v>
      </c>
      <c r="H28" s="585">
        <f>[6]Template4_Grup!I31</f>
        <v>10671</v>
      </c>
      <c r="I28" s="585">
        <f>[6]Template4_Grup!J31</f>
        <v>6226</v>
      </c>
      <c r="J28" s="585">
        <f>[6]Template4_Grup!K31</f>
        <v>2545</v>
      </c>
      <c r="K28" s="585">
        <f>[6]Template4_Grup!L31</f>
        <v>3666</v>
      </c>
      <c r="L28" s="585">
        <f>[6]Template4_Grup!M31</f>
        <v>10187</v>
      </c>
      <c r="M28" s="585">
        <f>[6]Template4_Grup!N31</f>
        <v>0</v>
      </c>
      <c r="N28" s="585">
        <f>[6]Template4_Grup!O31</f>
        <v>8033</v>
      </c>
      <c r="O28" s="585">
        <f>[6]Template4_Grup!P31</f>
        <v>0</v>
      </c>
      <c r="P28" s="585">
        <f>[6]Template4_Grup!Q31</f>
        <v>0</v>
      </c>
      <c r="Q28" s="585">
        <f>[6]Template4_Grup!R31</f>
        <v>0</v>
      </c>
    </row>
    <row r="29" spans="1:17" ht="12" thickBot="1">
      <c r="A29" s="581">
        <v>22</v>
      </c>
      <c r="B29" s="582" t="s">
        <v>256</v>
      </c>
      <c r="C29" s="584">
        <f>[6]Template4_Grup!D32</f>
        <v>73712351</v>
      </c>
      <c r="D29" s="584">
        <f>[6]Template4_Grup!E32</f>
        <v>66151070</v>
      </c>
      <c r="E29" s="584">
        <f>[6]Template4_Grup!F32</f>
        <v>7190852</v>
      </c>
      <c r="F29" s="584">
        <f>[6]Template4_Grup!G32</f>
        <v>1229847</v>
      </c>
      <c r="G29" s="584">
        <f>[6]Template4_Grup!H32</f>
        <v>1</v>
      </c>
      <c r="H29" s="584">
        <f>[6]Template4_Grup!I32</f>
        <v>1094436</v>
      </c>
      <c r="I29" s="584">
        <f>[6]Template4_Grup!J32</f>
        <v>-566451</v>
      </c>
      <c r="J29" s="584">
        <f>[6]Template4_Grup!K32</f>
        <v>-254472</v>
      </c>
      <c r="K29" s="584">
        <f>[6]Template4_Grup!L32</f>
        <v>-309366</v>
      </c>
      <c r="L29" s="584">
        <f>[6]Template4_Grup!M32</f>
        <v>-700552</v>
      </c>
      <c r="M29" s="585">
        <f>[6]Template4_Grup!N32</f>
        <v>0</v>
      </c>
      <c r="N29" s="584">
        <f>[6]Template4_Grup!O32</f>
        <v>-616340</v>
      </c>
      <c r="O29" s="584">
        <f>[6]Template4_Grup!P32</f>
        <v>0</v>
      </c>
      <c r="P29" s="584">
        <f>[6]Template4_Grup!Q32</f>
        <v>18245856</v>
      </c>
      <c r="Q29" s="584">
        <f>[6]Template4_Grup!R32</f>
        <v>173694</v>
      </c>
    </row>
  </sheetData>
  <mergeCells count="14">
    <mergeCell ref="O4:O6"/>
    <mergeCell ref="P4:Q5"/>
    <mergeCell ref="P6:P7"/>
    <mergeCell ref="Q6:Q7"/>
    <mergeCell ref="A4:B4"/>
    <mergeCell ref="A5:B5"/>
    <mergeCell ref="A6:B6"/>
    <mergeCell ref="A7:B7"/>
    <mergeCell ref="C6:E6"/>
    <mergeCell ref="F6:H6"/>
    <mergeCell ref="C4:H5"/>
    <mergeCell ref="I6:K6"/>
    <mergeCell ref="I4:N5"/>
    <mergeCell ref="L6:N6"/>
  </mergeCells>
  <hyperlinks>
    <hyperlink ref="A1" location="Content!A1" display="Cuprins" xr:uid="{6828A251-EBEA-4F53-BCF0-6F9EB9B88D0A}"/>
  </hyperlink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6ACA4-145A-44EE-AA9E-AA288442F226}">
  <dimension ref="A1:H9"/>
  <sheetViews>
    <sheetView zoomScale="80" zoomScaleNormal="80" workbookViewId="0">
      <selection activeCell="A2" sqref="A2:R13"/>
    </sheetView>
  </sheetViews>
  <sheetFormatPr defaultColWidth="8.85546875" defaultRowHeight="12.75"/>
  <cols>
    <col min="1" max="1" width="8.85546875" style="24"/>
    <col min="2" max="2" width="21.42578125" style="24" customWidth="1"/>
    <col min="3" max="3" width="11.7109375" style="24" bestFit="1" customWidth="1"/>
    <col min="4" max="4" width="14" style="24" customWidth="1"/>
    <col min="5" max="5" width="10.5703125" style="24" customWidth="1"/>
    <col min="6" max="6" width="13.7109375" style="24" customWidth="1"/>
    <col min="7" max="7" width="18.42578125" style="24" customWidth="1"/>
    <col min="8" max="8" width="16.28515625" style="24" customWidth="1"/>
    <col min="9" max="16384" width="8.85546875" style="24"/>
  </cols>
  <sheetData>
    <row r="1" spans="1:8">
      <c r="A1" s="116" t="s">
        <v>43</v>
      </c>
    </row>
    <row r="2" spans="1:8">
      <c r="A2" s="277" t="s">
        <v>482</v>
      </c>
    </row>
    <row r="3" spans="1:8" ht="13.5" thickBot="1"/>
    <row r="4" spans="1:8">
      <c r="A4" s="737" t="s">
        <v>159</v>
      </c>
      <c r="B4" s="771"/>
      <c r="C4" s="845" t="s">
        <v>483</v>
      </c>
      <c r="D4" s="846"/>
      <c r="E4" s="846"/>
      <c r="F4" s="846"/>
      <c r="G4" s="846"/>
      <c r="H4" s="847"/>
    </row>
    <row r="5" spans="1:8" ht="13.5" thickBot="1">
      <c r="A5" s="843"/>
      <c r="B5" s="844"/>
      <c r="C5" s="754"/>
      <c r="D5" s="848"/>
      <c r="E5" s="848"/>
      <c r="F5" s="848"/>
      <c r="G5" s="848"/>
      <c r="H5" s="849"/>
    </row>
    <row r="6" spans="1:8" ht="26.25" thickBot="1">
      <c r="A6" s="785" t="s">
        <v>401</v>
      </c>
      <c r="B6" s="773"/>
      <c r="C6" s="90" t="s">
        <v>484</v>
      </c>
      <c r="D6" s="90" t="s">
        <v>485</v>
      </c>
      <c r="E6" s="90" t="s">
        <v>486</v>
      </c>
      <c r="F6" s="90" t="s">
        <v>487</v>
      </c>
      <c r="G6" s="90" t="s">
        <v>488</v>
      </c>
      <c r="H6" s="13" t="s">
        <v>256</v>
      </c>
    </row>
    <row r="7" spans="1:8" ht="13.5" thickBot="1">
      <c r="A7" s="10">
        <v>1</v>
      </c>
      <c r="B7" s="5" t="s">
        <v>489</v>
      </c>
      <c r="C7" s="587">
        <f>[8]conso!C10</f>
        <v>230556</v>
      </c>
      <c r="D7" s="587">
        <f>[8]conso!D10</f>
        <v>12089432</v>
      </c>
      <c r="E7" s="587">
        <f>[8]conso!E10</f>
        <v>17005915</v>
      </c>
      <c r="F7" s="587">
        <f>[8]conso!F10</f>
        <v>11159792</v>
      </c>
      <c r="G7" s="587">
        <f>[8]conso!G10</f>
        <v>0</v>
      </c>
      <c r="H7" s="587">
        <f>[8]conso!H10</f>
        <v>40485695</v>
      </c>
    </row>
    <row r="8" spans="1:8" ht="27" customHeight="1" thickBot="1">
      <c r="A8" s="10">
        <v>2</v>
      </c>
      <c r="B8" s="5" t="s">
        <v>411</v>
      </c>
      <c r="C8" s="588">
        <f>[8]conso!C11</f>
        <v>0</v>
      </c>
      <c r="D8" s="588">
        <f>[8]conso!D11</f>
        <v>3025100</v>
      </c>
      <c r="E8" s="588">
        <f>[8]conso!E11</f>
        <v>6453812</v>
      </c>
      <c r="F8" s="588">
        <f>[8]conso!F11</f>
        <v>2891197</v>
      </c>
      <c r="G8" s="588">
        <f>[8]conso!G11</f>
        <v>16478</v>
      </c>
      <c r="H8" s="588">
        <f>[8]conso!H11</f>
        <v>12386587</v>
      </c>
    </row>
    <row r="9" spans="1:8" ht="13.5" thickBot="1">
      <c r="A9" s="16">
        <v>3</v>
      </c>
      <c r="B9" s="17" t="s">
        <v>256</v>
      </c>
      <c r="C9" s="589">
        <f>[8]conso!C12</f>
        <v>230556</v>
      </c>
      <c r="D9" s="589">
        <f>[8]conso!D12</f>
        <v>15114532</v>
      </c>
      <c r="E9" s="589">
        <f>[8]conso!E12</f>
        <v>23459727</v>
      </c>
      <c r="F9" s="589">
        <f>[8]conso!F12</f>
        <v>14050989</v>
      </c>
      <c r="G9" s="589">
        <f>[8]conso!G12</f>
        <v>16478</v>
      </c>
      <c r="H9" s="589">
        <f>[8]conso!H12</f>
        <v>52872282</v>
      </c>
    </row>
  </sheetData>
  <mergeCells count="4">
    <mergeCell ref="A4:B4"/>
    <mergeCell ref="A5:B5"/>
    <mergeCell ref="A6:B6"/>
    <mergeCell ref="C4:H5"/>
  </mergeCells>
  <hyperlinks>
    <hyperlink ref="A1" location="Content!A1" display="Cuprins" xr:uid="{BABC897F-C70C-494E-94B6-C1EA5A3A4688}"/>
  </hyperlink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63774-7178-49B4-9939-0C5B997F36A8}">
  <dimension ref="A1:B13"/>
  <sheetViews>
    <sheetView zoomScale="80" zoomScaleNormal="80" workbookViewId="0">
      <selection activeCell="A2" sqref="A2:R13"/>
    </sheetView>
  </sheetViews>
  <sheetFormatPr defaultColWidth="8.85546875" defaultRowHeight="12.75"/>
  <cols>
    <col min="1" max="1" width="34.28515625" style="24" customWidth="1"/>
    <col min="2" max="2" width="35.85546875" style="24" customWidth="1"/>
    <col min="3" max="16384" width="8.85546875" style="24"/>
  </cols>
  <sheetData>
    <row r="1" spans="1:2">
      <c r="A1" s="116" t="s">
        <v>43</v>
      </c>
    </row>
    <row r="2" spans="1:2">
      <c r="A2" s="850" t="s">
        <v>490</v>
      </c>
      <c r="B2" s="768"/>
    </row>
    <row r="5" spans="1:2" ht="38.25">
      <c r="A5" s="21" t="s">
        <v>1087</v>
      </c>
      <c r="B5" s="278" t="s">
        <v>491</v>
      </c>
    </row>
    <row r="6" spans="1:2">
      <c r="A6" s="328"/>
      <c r="B6" s="329">
        <v>44926</v>
      </c>
    </row>
    <row r="7" spans="1:2">
      <c r="A7" s="330" t="s">
        <v>45</v>
      </c>
      <c r="B7" s="331"/>
    </row>
    <row r="8" spans="1:2" ht="25.5">
      <c r="A8" s="332" t="s">
        <v>492</v>
      </c>
      <c r="B8" s="333">
        <f>[9]Sheet1!C3</f>
        <v>1192306</v>
      </c>
    </row>
    <row r="9" spans="1:2">
      <c r="A9" s="83" t="s">
        <v>493</v>
      </c>
      <c r="B9" s="333">
        <f>[9]Sheet1!C4</f>
        <v>425342</v>
      </c>
    </row>
    <row r="10" spans="1:2">
      <c r="A10" s="83" t="s">
        <v>494</v>
      </c>
      <c r="B10" s="333">
        <f>[9]Sheet1!C5</f>
        <v>-67902</v>
      </c>
    </row>
    <row r="11" spans="1:2" ht="25.5">
      <c r="A11" s="83" t="s">
        <v>495</v>
      </c>
      <c r="B11" s="333">
        <f>[9]Sheet1!C6</f>
        <v>-131108</v>
      </c>
    </row>
    <row r="12" spans="1:2">
      <c r="A12" s="83" t="s">
        <v>496</v>
      </c>
      <c r="B12" s="333">
        <f>[9]Sheet1!C7</f>
        <v>-327392.29300000001</v>
      </c>
    </row>
    <row r="13" spans="1:2" ht="25.5">
      <c r="A13" s="334" t="s">
        <v>497</v>
      </c>
      <c r="B13" s="333">
        <f>[9]Sheet1!C8</f>
        <v>1091245.7069999999</v>
      </c>
    </row>
  </sheetData>
  <mergeCells count="1">
    <mergeCell ref="A2:B2"/>
  </mergeCells>
  <hyperlinks>
    <hyperlink ref="A1" location="Content!A1" display="Cuprins" xr:uid="{64A41280-2E94-437F-95F1-F78FF7985E0A}"/>
  </hyperlink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B7DE1-DF9B-4F14-AC8F-A9AFEA0C747B}">
  <dimension ref="A1:J15"/>
  <sheetViews>
    <sheetView zoomScale="80" zoomScaleNormal="80" workbookViewId="0">
      <selection activeCell="A2" sqref="A2"/>
    </sheetView>
  </sheetViews>
  <sheetFormatPr defaultColWidth="8.85546875" defaultRowHeight="12.75"/>
  <cols>
    <col min="1" max="1" width="8.85546875" style="24"/>
    <col min="2" max="2" width="43" style="24" bestFit="1" customWidth="1"/>
    <col min="3" max="3" width="11.42578125" style="24" customWidth="1"/>
    <col min="4" max="4" width="21.5703125" style="24" customWidth="1"/>
    <col min="5" max="5" width="12.140625" style="24" bestFit="1" customWidth="1"/>
    <col min="6" max="6" width="20.7109375" style="24" customWidth="1"/>
    <col min="7" max="7" width="15" style="24" bestFit="1" customWidth="1"/>
    <col min="8" max="8" width="22.28515625" style="24" customWidth="1"/>
    <col min="9" max="9" width="15" style="24" bestFit="1" customWidth="1"/>
    <col min="10" max="10" width="23.140625" style="24" customWidth="1"/>
    <col min="11" max="16384" width="8.85546875" style="24"/>
  </cols>
  <sheetData>
    <row r="1" spans="1:10">
      <c r="A1" s="116" t="s">
        <v>43</v>
      </c>
    </row>
    <row r="2" spans="1:10">
      <c r="A2" s="277" t="s">
        <v>498</v>
      </c>
    </row>
    <row r="3" spans="1:10" ht="13.5" thickBot="1"/>
    <row r="4" spans="1:10" s="324" customFormat="1" ht="24.75" customHeight="1" thickBot="1">
      <c r="A4" s="851"/>
      <c r="B4" s="852"/>
      <c r="C4" s="855" t="s">
        <v>499</v>
      </c>
      <c r="D4" s="856"/>
      <c r="E4" s="855" t="s">
        <v>500</v>
      </c>
      <c r="F4" s="856"/>
      <c r="G4" s="855" t="s">
        <v>501</v>
      </c>
      <c r="H4" s="856"/>
      <c r="I4" s="855" t="s">
        <v>502</v>
      </c>
      <c r="J4" s="856"/>
    </row>
    <row r="5" spans="1:10" s="324" customFormat="1" ht="51.75" thickBot="1">
      <c r="A5" s="853"/>
      <c r="B5" s="854"/>
      <c r="C5" s="21"/>
      <c r="D5" s="21" t="s">
        <v>503</v>
      </c>
      <c r="E5" s="21"/>
      <c r="F5" s="21" t="s">
        <v>503</v>
      </c>
      <c r="G5" s="21"/>
      <c r="H5" s="21" t="s">
        <v>504</v>
      </c>
      <c r="I5" s="21"/>
      <c r="J5" s="21" t="s">
        <v>504</v>
      </c>
    </row>
    <row r="6" spans="1:10" ht="14.45" customHeight="1">
      <c r="A6" s="853"/>
      <c r="B6" s="854"/>
      <c r="C6" s="21">
        <v>10</v>
      </c>
      <c r="D6" s="21">
        <v>30</v>
      </c>
      <c r="E6" s="21">
        <v>40</v>
      </c>
      <c r="F6" s="21">
        <v>50</v>
      </c>
      <c r="G6" s="21">
        <v>60</v>
      </c>
      <c r="H6" s="21">
        <v>80</v>
      </c>
      <c r="I6" s="21">
        <v>90</v>
      </c>
      <c r="J6" s="21">
        <v>100</v>
      </c>
    </row>
    <row r="7" spans="1:10">
      <c r="A7" s="98" t="s">
        <v>505</v>
      </c>
      <c r="B7" s="325" t="s">
        <v>506</v>
      </c>
      <c r="C7" s="326">
        <f>[10]WP!C4</f>
        <v>189659</v>
      </c>
      <c r="D7" s="326">
        <f>[10]WP!D4</f>
        <v>184301</v>
      </c>
      <c r="E7" s="326">
        <f>[10]WP!E4</f>
        <v>0</v>
      </c>
      <c r="F7" s="326">
        <f>[10]WP!F4</f>
        <v>0</v>
      </c>
      <c r="G7" s="326">
        <f>[10]WP!G4</f>
        <v>62400099</v>
      </c>
      <c r="H7" s="326">
        <f>[10]WP!H4</f>
        <v>15843204</v>
      </c>
      <c r="I7" s="326">
        <f>[10]WP!I4</f>
        <v>0</v>
      </c>
      <c r="J7" s="482">
        <f>[10]WP!J4</f>
        <v>0</v>
      </c>
    </row>
    <row r="8" spans="1:10">
      <c r="A8" s="483">
        <v>30</v>
      </c>
      <c r="B8" s="327" t="s">
        <v>507</v>
      </c>
      <c r="C8" s="326">
        <f>[10]WP!C5</f>
        <v>0</v>
      </c>
      <c r="D8" s="326">
        <f>[10]WP!D5</f>
        <v>0</v>
      </c>
      <c r="E8" s="326">
        <f>[10]WP!E5</f>
        <v>0</v>
      </c>
      <c r="F8" s="326">
        <f>[10]WP!F5</f>
        <v>0</v>
      </c>
      <c r="G8" s="326">
        <f>[10]WP!G5</f>
        <v>71488</v>
      </c>
      <c r="H8" s="326">
        <f>[10]WP!H5</f>
        <v>0</v>
      </c>
      <c r="I8" s="326">
        <f>[10]WP!I5</f>
        <v>71488</v>
      </c>
      <c r="J8" s="482">
        <f>[10]WP!J5</f>
        <v>0</v>
      </c>
    </row>
    <row r="9" spans="1:10">
      <c r="A9" s="483">
        <v>40</v>
      </c>
      <c r="B9" s="327" t="s">
        <v>411</v>
      </c>
      <c r="C9" s="326">
        <f>[10]WP!C6</f>
        <v>184301</v>
      </c>
      <c r="D9" s="326">
        <f>[10]WP!D6</f>
        <v>184301</v>
      </c>
      <c r="E9" s="326">
        <f>[10]WP!E6</f>
        <v>181765</v>
      </c>
      <c r="F9" s="326">
        <f>[10]WP!F6</f>
        <v>181765</v>
      </c>
      <c r="G9" s="326">
        <f>[10]WP!G6</f>
        <v>12202285</v>
      </c>
      <c r="H9" s="326">
        <f>[10]WP!H6</f>
        <v>11250393</v>
      </c>
      <c r="I9" s="326">
        <f>[10]WP!I6</f>
        <v>11428398</v>
      </c>
      <c r="J9" s="482">
        <f>[10]WP!J6</f>
        <v>10483526</v>
      </c>
    </row>
    <row r="10" spans="1:10">
      <c r="A10" s="483">
        <v>50</v>
      </c>
      <c r="B10" s="327" t="s">
        <v>508</v>
      </c>
      <c r="C10" s="326">
        <f>[10]WP!C7</f>
        <v>0</v>
      </c>
      <c r="D10" s="326">
        <f>[10]WP!D7</f>
        <v>0</v>
      </c>
      <c r="E10" s="326">
        <f>[10]WP!E7</f>
        <v>0</v>
      </c>
      <c r="F10" s="326">
        <f>[10]WP!F7</f>
        <v>0</v>
      </c>
      <c r="G10" s="326">
        <f>[10]WP!G7</f>
        <v>0</v>
      </c>
      <c r="H10" s="326">
        <f>[10]WP!H7</f>
        <v>0</v>
      </c>
      <c r="I10" s="326">
        <f>[10]WP!I7</f>
        <v>0</v>
      </c>
      <c r="J10" s="482">
        <f>[10]WP!J7</f>
        <v>0</v>
      </c>
    </row>
    <row r="11" spans="1:10">
      <c r="A11" s="483">
        <v>60</v>
      </c>
      <c r="B11" s="327" t="s">
        <v>509</v>
      </c>
      <c r="C11" s="326">
        <f>[10]WP!C8</f>
        <v>0</v>
      </c>
      <c r="D11" s="326">
        <f>[10]WP!D8</f>
        <v>0</v>
      </c>
      <c r="E11" s="326">
        <f>[10]WP!E8</f>
        <v>0</v>
      </c>
      <c r="F11" s="326">
        <f>[10]WP!F8</f>
        <v>0</v>
      </c>
      <c r="G11" s="326">
        <f>[10]WP!G8</f>
        <v>0</v>
      </c>
      <c r="H11" s="326">
        <f>[10]WP!H8</f>
        <v>0</v>
      </c>
      <c r="I11" s="326">
        <f>[10]WP!I8</f>
        <v>0</v>
      </c>
      <c r="J11" s="482">
        <f>[10]WP!J8</f>
        <v>0</v>
      </c>
    </row>
    <row r="12" spans="1:10">
      <c r="A12" s="483">
        <v>70</v>
      </c>
      <c r="B12" s="327" t="s">
        <v>510</v>
      </c>
      <c r="C12" s="326">
        <f>[10]WP!C9</f>
        <v>184301</v>
      </c>
      <c r="D12" s="326">
        <f>[10]WP!D9</f>
        <v>184301</v>
      </c>
      <c r="E12" s="326">
        <f>[10]WP!E9</f>
        <v>181765</v>
      </c>
      <c r="F12" s="326">
        <f>[10]WP!F9</f>
        <v>181765</v>
      </c>
      <c r="G12" s="326">
        <f>[10]WP!G9</f>
        <v>11696201</v>
      </c>
      <c r="H12" s="326">
        <f>[10]WP!H9</f>
        <v>11250393</v>
      </c>
      <c r="I12" s="326">
        <f>[10]WP!I9</f>
        <v>10929335</v>
      </c>
      <c r="J12" s="482">
        <f>[10]WP!J9</f>
        <v>10483526</v>
      </c>
    </row>
    <row r="13" spans="1:10">
      <c r="A13" s="483">
        <v>80</v>
      </c>
      <c r="B13" s="327" t="s">
        <v>511</v>
      </c>
      <c r="C13" s="326">
        <f>[10]WP!C10</f>
        <v>0</v>
      </c>
      <c r="D13" s="326">
        <f>[10]WP!D10</f>
        <v>0</v>
      </c>
      <c r="E13" s="326">
        <f>[10]WP!E10</f>
        <v>0</v>
      </c>
      <c r="F13" s="326">
        <f>[10]WP!F10</f>
        <v>0</v>
      </c>
      <c r="G13" s="326">
        <f>[10]WP!G10</f>
        <v>506084</v>
      </c>
      <c r="H13" s="326">
        <f>[10]WP!H10</f>
        <v>0</v>
      </c>
      <c r="I13" s="326">
        <f>[10]WP!I10</f>
        <v>499064</v>
      </c>
      <c r="J13" s="482">
        <f>[10]WP!J10</f>
        <v>0</v>
      </c>
    </row>
    <row r="14" spans="1:10">
      <c r="A14" s="483">
        <v>90</v>
      </c>
      <c r="B14" s="327" t="s">
        <v>512</v>
      </c>
      <c r="C14" s="326">
        <f>[10]WP!C11</f>
        <v>0</v>
      </c>
      <c r="D14" s="326">
        <f>[10]WP!D11</f>
        <v>0</v>
      </c>
      <c r="E14" s="326">
        <f>[10]WP!E11</f>
        <v>0</v>
      </c>
      <c r="F14" s="326">
        <f>[10]WP!F11</f>
        <v>0</v>
      </c>
      <c r="G14" s="326">
        <f>[10]WP!G11</f>
        <v>0</v>
      </c>
      <c r="H14" s="326">
        <f>[10]WP!H11</f>
        <v>0</v>
      </c>
      <c r="I14" s="326">
        <f>[10]WP!I11</f>
        <v>0</v>
      </c>
      <c r="J14" s="482">
        <f>[10]WP!J11</f>
        <v>0</v>
      </c>
    </row>
    <row r="15" spans="1:10" ht="13.5" thickBot="1">
      <c r="A15" s="484">
        <v>120</v>
      </c>
      <c r="B15" s="485" t="s">
        <v>175</v>
      </c>
      <c r="C15" s="486">
        <f>[10]WP!C12</f>
        <v>3378</v>
      </c>
      <c r="D15" s="486">
        <f>[10]WP!D12</f>
        <v>0</v>
      </c>
      <c r="E15" s="486">
        <f>[10]WP!E12</f>
        <v>0</v>
      </c>
      <c r="F15" s="486">
        <f>[10]WP!F12</f>
        <v>0</v>
      </c>
      <c r="G15" s="486">
        <f>[10]WP!G12</f>
        <v>2839503</v>
      </c>
      <c r="H15" s="486">
        <f>[10]WP!H12</f>
        <v>1552212</v>
      </c>
      <c r="I15" s="486">
        <f>[10]WP!I12</f>
        <v>0</v>
      </c>
      <c r="J15" s="487">
        <f>[10]WP!J12</f>
        <v>0</v>
      </c>
    </row>
  </sheetData>
  <mergeCells count="5">
    <mergeCell ref="A4:B6"/>
    <mergeCell ref="C4:D4"/>
    <mergeCell ref="E4:F4"/>
    <mergeCell ref="G4:H4"/>
    <mergeCell ref="I4:J4"/>
  </mergeCells>
  <hyperlinks>
    <hyperlink ref="A1" location="Content!A1" display="Cuprins" xr:uid="{046B2809-808A-47F3-93FF-0791C4FF9512}"/>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DF0A6-1CB0-414E-9AE3-F65D6431C942}">
  <dimension ref="A1:F21"/>
  <sheetViews>
    <sheetView zoomScale="80" zoomScaleNormal="80" workbookViewId="0">
      <selection activeCell="A2" sqref="A2:R13"/>
    </sheetView>
  </sheetViews>
  <sheetFormatPr defaultColWidth="8.85546875" defaultRowHeight="12.75"/>
  <cols>
    <col min="1" max="1" width="8.85546875" style="24"/>
    <col min="2" max="2" width="98.28515625" style="24" bestFit="1" customWidth="1"/>
    <col min="3" max="3" width="15.28515625" style="24" customWidth="1"/>
    <col min="4" max="4" width="22.140625" style="24" customWidth="1"/>
    <col min="5" max="6" width="15.28515625" style="24" customWidth="1"/>
    <col min="7" max="16384" width="8.85546875" style="24"/>
  </cols>
  <sheetData>
    <row r="1" spans="1:6">
      <c r="A1" s="116" t="s">
        <v>43</v>
      </c>
    </row>
    <row r="3" spans="1:6" ht="13.5" thickBot="1"/>
    <row r="4" spans="1:6" ht="22.5" customHeight="1" thickBot="1">
      <c r="A4" s="851"/>
      <c r="B4" s="857"/>
      <c r="C4" s="851" t="s">
        <v>513</v>
      </c>
      <c r="D4" s="852"/>
      <c r="E4" s="863" t="s">
        <v>514</v>
      </c>
      <c r="F4" s="856"/>
    </row>
    <row r="5" spans="1:6" ht="69.75" customHeight="1" thickBot="1">
      <c r="A5" s="853"/>
      <c r="B5" s="858"/>
      <c r="C5" s="861"/>
      <c r="D5" s="862"/>
      <c r="E5" s="863" t="s">
        <v>515</v>
      </c>
      <c r="F5" s="856"/>
    </row>
    <row r="6" spans="1:6" ht="48" customHeight="1" thickBot="1">
      <c r="A6" s="853"/>
      <c r="B6" s="854"/>
      <c r="C6" s="489"/>
      <c r="D6" s="489" t="s">
        <v>503</v>
      </c>
      <c r="E6" s="489"/>
      <c r="F6" s="489" t="s">
        <v>504</v>
      </c>
    </row>
    <row r="7" spans="1:6" ht="14.45" customHeight="1">
      <c r="A7" s="859"/>
      <c r="B7" s="860"/>
      <c r="C7" s="488">
        <v>10</v>
      </c>
      <c r="D7" s="488">
        <v>30</v>
      </c>
      <c r="E7" s="488">
        <v>40</v>
      </c>
      <c r="F7" s="488">
        <v>60</v>
      </c>
    </row>
    <row r="8" spans="1:6" s="324" customFormat="1">
      <c r="A8" s="490">
        <v>130</v>
      </c>
      <c r="B8" s="106" t="s">
        <v>516</v>
      </c>
      <c r="C8" s="104">
        <f>[11]Sheet1!C5</f>
        <v>0</v>
      </c>
      <c r="D8" s="104">
        <f>[11]Sheet1!D5</f>
        <v>0</v>
      </c>
      <c r="E8" s="104">
        <f>[11]Sheet1!E5</f>
        <v>21944</v>
      </c>
      <c r="F8" s="491">
        <f>[11]Sheet1!F5</f>
        <v>0</v>
      </c>
    </row>
    <row r="9" spans="1:6" s="324" customFormat="1">
      <c r="A9" s="492">
        <v>140</v>
      </c>
      <c r="B9" s="103" t="s">
        <v>517</v>
      </c>
      <c r="C9" s="104">
        <f>[11]Sheet1!C6</f>
        <v>0</v>
      </c>
      <c r="D9" s="104">
        <f>[11]Sheet1!D6</f>
        <v>0</v>
      </c>
      <c r="E9" s="104">
        <f>[11]Sheet1!E6</f>
        <v>0</v>
      </c>
      <c r="F9" s="491">
        <f>[11]Sheet1!F6</f>
        <v>0</v>
      </c>
    </row>
    <row r="10" spans="1:6" s="324" customFormat="1">
      <c r="A10" s="492">
        <v>150</v>
      </c>
      <c r="B10" s="103" t="s">
        <v>507</v>
      </c>
      <c r="C10" s="104">
        <f>[11]Sheet1!C7</f>
        <v>0</v>
      </c>
      <c r="D10" s="104">
        <f>[11]Sheet1!D7</f>
        <v>0</v>
      </c>
      <c r="E10" s="104">
        <f>[11]Sheet1!E7</f>
        <v>0</v>
      </c>
      <c r="F10" s="491">
        <f>[11]Sheet1!F7</f>
        <v>0</v>
      </c>
    </row>
    <row r="11" spans="1:6" s="324" customFormat="1">
      <c r="A11" s="492">
        <v>160</v>
      </c>
      <c r="B11" s="103" t="s">
        <v>411</v>
      </c>
      <c r="C11" s="104">
        <f>[11]Sheet1!C8</f>
        <v>0</v>
      </c>
      <c r="D11" s="104">
        <f>[11]Sheet1!D8</f>
        <v>0</v>
      </c>
      <c r="E11" s="104">
        <f>[11]Sheet1!E8</f>
        <v>21944</v>
      </c>
      <c r="F11" s="491">
        <f>[11]Sheet1!F8</f>
        <v>0</v>
      </c>
    </row>
    <row r="12" spans="1:6" s="324" customFormat="1">
      <c r="A12" s="492">
        <v>170</v>
      </c>
      <c r="B12" s="103" t="s">
        <v>508</v>
      </c>
      <c r="C12" s="104">
        <f>[11]Sheet1!C9</f>
        <v>0</v>
      </c>
      <c r="D12" s="104">
        <f>[11]Sheet1!D9</f>
        <v>0</v>
      </c>
      <c r="E12" s="104">
        <f>[11]Sheet1!E9</f>
        <v>0</v>
      </c>
      <c r="F12" s="491">
        <f>[11]Sheet1!F9</f>
        <v>0</v>
      </c>
    </row>
    <row r="13" spans="1:6" s="324" customFormat="1">
      <c r="A13" s="492">
        <v>180</v>
      </c>
      <c r="B13" s="103" t="s">
        <v>509</v>
      </c>
      <c r="C13" s="104">
        <f>[11]Sheet1!C10</f>
        <v>0</v>
      </c>
      <c r="D13" s="104">
        <f>[11]Sheet1!D10</f>
        <v>0</v>
      </c>
      <c r="E13" s="104">
        <f>[11]Sheet1!E10</f>
        <v>0</v>
      </c>
      <c r="F13" s="491">
        <f>[11]Sheet1!F10</f>
        <v>0</v>
      </c>
    </row>
    <row r="14" spans="1:6" s="324" customFormat="1">
      <c r="A14" s="492">
        <v>190</v>
      </c>
      <c r="B14" s="103" t="s">
        <v>510</v>
      </c>
      <c r="C14" s="104">
        <f>[11]Sheet1!C11</f>
        <v>0</v>
      </c>
      <c r="D14" s="104">
        <f>[11]Sheet1!D11</f>
        <v>0</v>
      </c>
      <c r="E14" s="104">
        <f>[11]Sheet1!E11</f>
        <v>21944</v>
      </c>
      <c r="F14" s="491">
        <f>[11]Sheet1!F11</f>
        <v>0</v>
      </c>
    </row>
    <row r="15" spans="1:6" s="324" customFormat="1">
      <c r="A15" s="492">
        <v>200</v>
      </c>
      <c r="B15" s="103" t="s">
        <v>511</v>
      </c>
      <c r="C15" s="104">
        <f>[11]Sheet1!C12</f>
        <v>0</v>
      </c>
      <c r="D15" s="104">
        <f>[11]Sheet1!D12</f>
        <v>0</v>
      </c>
      <c r="E15" s="104">
        <f>[11]Sheet1!E12</f>
        <v>0</v>
      </c>
      <c r="F15" s="491">
        <f>[11]Sheet1!F12</f>
        <v>0</v>
      </c>
    </row>
    <row r="16" spans="1:6" s="324" customFormat="1">
      <c r="A16" s="492">
        <v>210</v>
      </c>
      <c r="B16" s="103" t="s">
        <v>512</v>
      </c>
      <c r="C16" s="104">
        <f>[11]Sheet1!C13</f>
        <v>0</v>
      </c>
      <c r="D16" s="104">
        <f>[11]Sheet1!D13</f>
        <v>0</v>
      </c>
      <c r="E16" s="104">
        <f>[11]Sheet1!E13</f>
        <v>0</v>
      </c>
      <c r="F16" s="491">
        <f>[11]Sheet1!F13</f>
        <v>0</v>
      </c>
    </row>
    <row r="17" spans="1:6" s="324" customFormat="1">
      <c r="A17" s="492">
        <v>220</v>
      </c>
      <c r="B17" s="103" t="s">
        <v>518</v>
      </c>
      <c r="C17" s="104">
        <f>[11]Sheet1!C14</f>
        <v>0</v>
      </c>
      <c r="D17" s="104">
        <f>[11]Sheet1!D14</f>
        <v>0</v>
      </c>
      <c r="E17" s="104">
        <f>[11]Sheet1!E14</f>
        <v>0</v>
      </c>
      <c r="F17" s="491">
        <f>[11]Sheet1!F14</f>
        <v>0</v>
      </c>
    </row>
    <row r="18" spans="1:6" s="324" customFormat="1">
      <c r="A18" s="492">
        <v>230</v>
      </c>
      <c r="B18" s="103" t="s">
        <v>519</v>
      </c>
      <c r="C18" s="104">
        <f>[11]Sheet1!C15</f>
        <v>0</v>
      </c>
      <c r="D18" s="104">
        <f>[11]Sheet1!D15</f>
        <v>0</v>
      </c>
      <c r="E18" s="104">
        <f>[11]Sheet1!E15</f>
        <v>0</v>
      </c>
      <c r="F18" s="491">
        <f>[11]Sheet1!F15</f>
        <v>0</v>
      </c>
    </row>
    <row r="19" spans="1:6" s="324" customFormat="1">
      <c r="A19" s="490">
        <v>240</v>
      </c>
      <c r="B19" s="106" t="s">
        <v>520</v>
      </c>
      <c r="C19" s="104">
        <f>[11]Sheet1!C16</f>
        <v>0</v>
      </c>
      <c r="D19" s="104">
        <f>[11]Sheet1!D16</f>
        <v>0</v>
      </c>
      <c r="E19" s="104">
        <f>[11]Sheet1!E16</f>
        <v>0</v>
      </c>
      <c r="F19" s="491">
        <f>[11]Sheet1!F16</f>
        <v>0</v>
      </c>
    </row>
    <row r="20" spans="1:6" s="324" customFormat="1">
      <c r="A20" s="490">
        <v>241</v>
      </c>
      <c r="B20" s="106" t="s">
        <v>521</v>
      </c>
      <c r="C20" s="104">
        <f>[11]Sheet1!C17</f>
        <v>0</v>
      </c>
      <c r="D20" s="104">
        <f>[11]Sheet1!D17</f>
        <v>0</v>
      </c>
      <c r="E20" s="104">
        <f>[11]Sheet1!E17</f>
        <v>0</v>
      </c>
      <c r="F20" s="491">
        <f>[11]Sheet1!F17</f>
        <v>0</v>
      </c>
    </row>
    <row r="21" spans="1:6" s="324" customFormat="1" ht="13.5" thickBot="1">
      <c r="A21" s="493">
        <v>250</v>
      </c>
      <c r="B21" s="494" t="s">
        <v>522</v>
      </c>
      <c r="C21" s="495">
        <f>[11]Sheet1!C18</f>
        <v>189659</v>
      </c>
      <c r="D21" s="495">
        <f>[11]Sheet1!D18</f>
        <v>184301</v>
      </c>
      <c r="E21" s="495">
        <f>[11]Sheet1!E18</f>
        <v>0</v>
      </c>
      <c r="F21" s="496">
        <f>[11]Sheet1!F18</f>
        <v>0</v>
      </c>
    </row>
  </sheetData>
  <mergeCells count="4">
    <mergeCell ref="A4:B7"/>
    <mergeCell ref="C4:D5"/>
    <mergeCell ref="E4:F4"/>
    <mergeCell ref="E5:F5"/>
  </mergeCells>
  <hyperlinks>
    <hyperlink ref="A1" location="Content!A1" display="Cuprins" xr:uid="{880C953B-F68F-42E7-968B-BA0C55344DD5}"/>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7E81C-02F6-45F8-8FD5-9FE5035E5EAA}">
  <dimension ref="A1:G10"/>
  <sheetViews>
    <sheetView zoomScale="80" zoomScaleNormal="80" workbookViewId="0">
      <selection activeCell="A2" sqref="A2:R13"/>
    </sheetView>
  </sheetViews>
  <sheetFormatPr defaultRowHeight="15"/>
  <cols>
    <col min="2" max="2" width="40.42578125" customWidth="1"/>
    <col min="3" max="3" width="12.42578125" bestFit="1" customWidth="1"/>
    <col min="4" max="4" width="13.42578125" customWidth="1"/>
    <col min="5" max="5" width="13" customWidth="1"/>
    <col min="6" max="6" width="19" customWidth="1"/>
    <col min="7" max="7" width="21" customWidth="1"/>
  </cols>
  <sheetData>
    <row r="1" spans="1:7">
      <c r="A1" s="116" t="s">
        <v>43</v>
      </c>
    </row>
    <row r="2" spans="1:7" ht="15.75" thickBot="1"/>
    <row r="3" spans="1:7">
      <c r="B3" s="524" t="s">
        <v>159</v>
      </c>
      <c r="C3" s="671"/>
      <c r="D3" s="665" t="s">
        <v>1166</v>
      </c>
      <c r="E3" s="666"/>
      <c r="F3" s="666"/>
      <c r="G3" s="667"/>
    </row>
    <row r="4" spans="1:7" ht="15.75" thickBot="1">
      <c r="B4" s="525" t="s">
        <v>1165</v>
      </c>
      <c r="C4" s="672"/>
      <c r="D4" s="668"/>
      <c r="E4" s="669"/>
      <c r="F4" s="669"/>
      <c r="G4" s="670"/>
    </row>
    <row r="5" spans="1:7" ht="36.75" thickBot="1">
      <c r="B5" s="525" t="s">
        <v>45</v>
      </c>
      <c r="C5" s="532" t="s">
        <v>256</v>
      </c>
      <c r="D5" s="532" t="s">
        <v>1167</v>
      </c>
      <c r="E5" s="554" t="s">
        <v>1168</v>
      </c>
      <c r="F5" s="554" t="s">
        <v>1169</v>
      </c>
      <c r="G5" s="554" t="s">
        <v>1170</v>
      </c>
    </row>
    <row r="6" spans="1:7" ht="36.75" thickBot="1">
      <c r="B6" s="555" t="s">
        <v>1171</v>
      </c>
      <c r="C6" s="557">
        <v>62589756</v>
      </c>
      <c r="D6" s="557">
        <v>60319181</v>
      </c>
      <c r="E6" s="557">
        <v>2007334</v>
      </c>
      <c r="F6" s="557">
        <v>13781</v>
      </c>
      <c r="G6" s="557">
        <v>93302</v>
      </c>
    </row>
    <row r="7" spans="1:7" ht="36.75" thickBot="1">
      <c r="B7" s="555" t="s">
        <v>1172</v>
      </c>
      <c r="C7" s="558">
        <v>56135784</v>
      </c>
      <c r="D7" s="558" t="s">
        <v>369</v>
      </c>
      <c r="E7" s="558" t="s">
        <v>369</v>
      </c>
      <c r="F7" s="558" t="s">
        <v>369</v>
      </c>
      <c r="G7" s="558" t="s">
        <v>369</v>
      </c>
    </row>
    <row r="8" spans="1:7" ht="24.75" thickBot="1">
      <c r="B8" s="555" t="s">
        <v>1173</v>
      </c>
      <c r="C8" s="558">
        <v>6453972</v>
      </c>
      <c r="D8" s="558" t="s">
        <v>369</v>
      </c>
      <c r="E8" s="558" t="s">
        <v>369</v>
      </c>
      <c r="F8" s="558" t="s">
        <v>369</v>
      </c>
      <c r="G8" s="558" t="s">
        <v>369</v>
      </c>
    </row>
    <row r="9" spans="1:7" ht="15.75" thickBot="1">
      <c r="B9" s="555" t="s">
        <v>1174</v>
      </c>
      <c r="C9" s="558">
        <v>20755387</v>
      </c>
      <c r="D9" s="558">
        <v>20755387</v>
      </c>
      <c r="E9" s="558" t="s">
        <v>369</v>
      </c>
      <c r="F9" s="558" t="s">
        <v>369</v>
      </c>
      <c r="G9" s="558" t="s">
        <v>369</v>
      </c>
    </row>
    <row r="10" spans="1:7" ht="24.75" thickBot="1">
      <c r="B10" s="556" t="s">
        <v>1175</v>
      </c>
      <c r="C10" s="559">
        <v>83345143</v>
      </c>
      <c r="D10" s="559">
        <v>81074568</v>
      </c>
      <c r="E10" s="559">
        <v>2007334</v>
      </c>
      <c r="F10" s="559">
        <v>13781</v>
      </c>
      <c r="G10" s="559">
        <v>93302</v>
      </c>
    </row>
  </sheetData>
  <mergeCells count="2">
    <mergeCell ref="C3:C4"/>
    <mergeCell ref="D3:G4"/>
  </mergeCells>
  <hyperlinks>
    <hyperlink ref="A1" location="Content!A1" display="Cuprins" xr:uid="{694A1423-B0F7-4BE8-8B7A-1A7945B2ED6B}"/>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F7A1F-A076-47D5-89FD-B03ABB14DF81}">
  <dimension ref="A1:D7"/>
  <sheetViews>
    <sheetView zoomScale="80" zoomScaleNormal="80" workbookViewId="0">
      <selection activeCell="A2" sqref="A2:R13"/>
    </sheetView>
  </sheetViews>
  <sheetFormatPr defaultColWidth="8.85546875" defaultRowHeight="12.75"/>
  <cols>
    <col min="1" max="1" width="8.85546875" style="24"/>
    <col min="2" max="2" width="41.140625" style="24" customWidth="1"/>
    <col min="3" max="3" width="31.28515625" style="24" customWidth="1"/>
    <col min="4" max="4" width="38.5703125" style="24" customWidth="1"/>
    <col min="5" max="16384" width="8.85546875" style="24"/>
  </cols>
  <sheetData>
    <row r="1" spans="1:4">
      <c r="A1" s="116" t="s">
        <v>43</v>
      </c>
    </row>
    <row r="4" spans="1:4" ht="13.5" thickBot="1"/>
    <row r="5" spans="1:4" s="324" customFormat="1" ht="79.150000000000006" customHeight="1" thickBot="1">
      <c r="A5" s="851"/>
      <c r="B5" s="852"/>
      <c r="C5" s="488" t="s">
        <v>523</v>
      </c>
      <c r="D5" s="488" t="s">
        <v>524</v>
      </c>
    </row>
    <row r="6" spans="1:4" ht="14.45" customHeight="1">
      <c r="A6" s="859"/>
      <c r="B6" s="860"/>
      <c r="C6" s="488">
        <v>10</v>
      </c>
      <c r="D6" s="488">
        <v>30</v>
      </c>
    </row>
    <row r="7" spans="1:4" ht="13.5" thickBot="1">
      <c r="A7" s="497">
        <v>10</v>
      </c>
      <c r="B7" s="498" t="s">
        <v>525</v>
      </c>
      <c r="C7" s="499">
        <f>[12]Sheet1!C3</f>
        <v>-42069</v>
      </c>
      <c r="D7" s="500">
        <f>[12]Sheet1!D3</f>
        <v>4627</v>
      </c>
    </row>
  </sheetData>
  <mergeCells count="1">
    <mergeCell ref="A5:B6"/>
  </mergeCells>
  <hyperlinks>
    <hyperlink ref="A1" location="Content!A1" display="Cuprins" xr:uid="{6BE9D159-8472-4576-A0C0-6883C92EB591}"/>
  </hyperlink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59E6D-BDBA-45F1-8332-EE5194C6AE4D}">
  <dimension ref="A1:F7"/>
  <sheetViews>
    <sheetView zoomScale="80" zoomScaleNormal="80" workbookViewId="0">
      <selection activeCell="A17" sqref="A17"/>
    </sheetView>
  </sheetViews>
  <sheetFormatPr defaultColWidth="8.85546875" defaultRowHeight="12.75"/>
  <cols>
    <col min="1" max="1" width="54.7109375" style="24" customWidth="1"/>
    <col min="2" max="7" width="16.5703125" style="24" customWidth="1"/>
    <col min="8" max="8" width="17.140625" style="24" customWidth="1"/>
    <col min="9" max="16384" width="8.85546875" style="24"/>
  </cols>
  <sheetData>
    <row r="1" spans="1:6">
      <c r="A1" s="277" t="s">
        <v>1508</v>
      </c>
    </row>
    <row r="3" spans="1:6" ht="13.5" thickBot="1"/>
    <row r="4" spans="1:6" ht="60.75" thickBot="1">
      <c r="A4" s="1039" t="s">
        <v>1509</v>
      </c>
      <c r="B4" s="1040" t="s">
        <v>1510</v>
      </c>
      <c r="C4" s="1040" t="s">
        <v>1511</v>
      </c>
      <c r="D4" s="1040" t="s">
        <v>1512</v>
      </c>
      <c r="E4" s="1040" t="s">
        <v>1513</v>
      </c>
      <c r="F4" s="1040" t="s">
        <v>1514</v>
      </c>
    </row>
    <row r="5" spans="1:6" ht="13.5" thickBot="1">
      <c r="A5" s="1041" t="s">
        <v>1515</v>
      </c>
      <c r="B5" s="1042" t="s">
        <v>1516</v>
      </c>
      <c r="C5" s="1042" t="s">
        <v>1517</v>
      </c>
      <c r="D5" s="1042" t="s">
        <v>1518</v>
      </c>
      <c r="E5" s="1042" t="s">
        <v>1519</v>
      </c>
      <c r="F5" s="1042" t="s">
        <v>1520</v>
      </c>
    </row>
    <row r="6" spans="1:6" ht="13.5" thickBot="1">
      <c r="A6" s="1043" t="s">
        <v>1521</v>
      </c>
      <c r="B6" s="1044" t="s">
        <v>1522</v>
      </c>
      <c r="C6" s="1044" t="s">
        <v>1523</v>
      </c>
      <c r="D6" s="1044" t="s">
        <v>1524</v>
      </c>
      <c r="E6" s="1044" t="s">
        <v>1525</v>
      </c>
      <c r="F6" s="1044" t="s">
        <v>1520</v>
      </c>
    </row>
    <row r="7" spans="1:6" ht="13.5" thickBot="1">
      <c r="A7" s="1043" t="s">
        <v>734</v>
      </c>
      <c r="B7" s="1044" t="s">
        <v>1526</v>
      </c>
      <c r="C7" s="1044" t="s">
        <v>1517</v>
      </c>
      <c r="D7" s="1044" t="s">
        <v>1518</v>
      </c>
      <c r="E7" s="1044" t="s">
        <v>1519</v>
      </c>
      <c r="F7" s="1044" t="s">
        <v>1520</v>
      </c>
    </row>
  </sheetData>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D1F83-3605-478D-8F71-54127D07ACCA}">
  <dimension ref="A1:G21"/>
  <sheetViews>
    <sheetView zoomScale="80" zoomScaleNormal="80" workbookViewId="0"/>
  </sheetViews>
  <sheetFormatPr defaultColWidth="8.85546875" defaultRowHeight="12.75"/>
  <cols>
    <col min="1" max="1" width="54.7109375" style="24" customWidth="1"/>
    <col min="2" max="7" width="16.5703125" style="24" customWidth="1"/>
    <col min="8" max="8" width="17.140625" style="24" customWidth="1"/>
    <col min="9" max="16384" width="8.85546875" style="24"/>
  </cols>
  <sheetData>
    <row r="1" spans="1:7">
      <c r="A1" s="277" t="s">
        <v>1491</v>
      </c>
    </row>
    <row r="2" spans="1:7" ht="13.5" thickBot="1"/>
    <row r="3" spans="1:7" ht="24" customHeight="1" thickBot="1">
      <c r="A3" s="864" t="s">
        <v>1492</v>
      </c>
      <c r="B3" s="766" t="s">
        <v>1479</v>
      </c>
      <c r="C3" s="767"/>
      <c r="D3" s="766" t="s">
        <v>1480</v>
      </c>
      <c r="E3" s="767"/>
      <c r="F3" s="766" t="s">
        <v>1481</v>
      </c>
      <c r="G3" s="745"/>
    </row>
    <row r="4" spans="1:7" ht="26.25" thickBot="1">
      <c r="A4" s="865"/>
      <c r="B4" s="602" t="s">
        <v>1482</v>
      </c>
      <c r="C4" s="602" t="s">
        <v>1483</v>
      </c>
      <c r="D4" s="602" t="s">
        <v>1482</v>
      </c>
      <c r="E4" s="602" t="s">
        <v>1483</v>
      </c>
      <c r="F4" s="602" t="s">
        <v>220</v>
      </c>
      <c r="G4" s="619" t="s">
        <v>1484</v>
      </c>
    </row>
    <row r="5" spans="1:7" ht="13.5" thickBot="1">
      <c r="A5" s="620" t="s">
        <v>530</v>
      </c>
      <c r="B5" s="621" t="s">
        <v>1485</v>
      </c>
      <c r="C5" s="621">
        <v>606.64400000000001</v>
      </c>
      <c r="D5" s="621" t="s">
        <v>1486</v>
      </c>
      <c r="E5" s="621">
        <v>529.673</v>
      </c>
      <c r="F5" s="621" t="s">
        <v>1487</v>
      </c>
      <c r="G5" s="622">
        <v>0.08</v>
      </c>
    </row>
    <row r="6" spans="1:7" ht="13.5" thickBot="1">
      <c r="A6" s="620" t="s">
        <v>531</v>
      </c>
      <c r="B6" s="621" t="s">
        <v>1488</v>
      </c>
      <c r="C6" s="621" t="s">
        <v>369</v>
      </c>
      <c r="D6" s="621" t="s">
        <v>1489</v>
      </c>
      <c r="E6" s="621">
        <v>276.72000000000003</v>
      </c>
      <c r="F6" s="621" t="s">
        <v>369</v>
      </c>
      <c r="G6" s="622">
        <v>0</v>
      </c>
    </row>
    <row r="7" spans="1:7" ht="13.5" thickBot="1">
      <c r="A7" s="620" t="s">
        <v>532</v>
      </c>
      <c r="B7" s="621" t="s">
        <v>1490</v>
      </c>
      <c r="C7" s="621">
        <v>486.03800000000001</v>
      </c>
      <c r="D7" s="621" t="s">
        <v>1490</v>
      </c>
      <c r="E7" s="621">
        <v>242.86799999999999</v>
      </c>
      <c r="F7" s="621">
        <v>284.39600000000002</v>
      </c>
      <c r="G7" s="622">
        <v>0.2</v>
      </c>
    </row>
    <row r="8" spans="1:7" ht="13.5" thickBot="1">
      <c r="A8" s="620" t="s">
        <v>533</v>
      </c>
      <c r="B8" s="621">
        <v>0</v>
      </c>
      <c r="C8" s="621" t="s">
        <v>369</v>
      </c>
      <c r="D8" s="621">
        <v>0</v>
      </c>
      <c r="E8" s="621" t="s">
        <v>369</v>
      </c>
      <c r="F8" s="621">
        <v>0</v>
      </c>
      <c r="G8" s="622">
        <v>0.2</v>
      </c>
    </row>
    <row r="9" spans="1:7" ht="13.5" thickBot="1">
      <c r="A9" s="620" t="s">
        <v>534</v>
      </c>
      <c r="B9" s="621" t="s">
        <v>369</v>
      </c>
      <c r="C9" s="621" t="s">
        <v>369</v>
      </c>
      <c r="D9" s="621">
        <v>532.04399999999998</v>
      </c>
      <c r="E9" s="621" t="s">
        <v>369</v>
      </c>
      <c r="F9" s="621" t="s">
        <v>369</v>
      </c>
      <c r="G9" s="622">
        <v>0</v>
      </c>
    </row>
    <row r="10" spans="1:7" ht="13.5" thickBot="1">
      <c r="A10" s="620" t="s">
        <v>535</v>
      </c>
      <c r="B10" s="621" t="s">
        <v>369</v>
      </c>
      <c r="C10" s="621" t="s">
        <v>369</v>
      </c>
      <c r="D10" s="621" t="s">
        <v>369</v>
      </c>
      <c r="E10" s="621" t="s">
        <v>369</v>
      </c>
      <c r="F10" s="621" t="s">
        <v>369</v>
      </c>
      <c r="G10" s="622">
        <v>0</v>
      </c>
    </row>
    <row r="11" spans="1:7" ht="13.5" thickBot="1">
      <c r="A11" s="620" t="s">
        <v>536</v>
      </c>
      <c r="B11" s="621">
        <v>94.287000000000006</v>
      </c>
      <c r="C11" s="621" t="s">
        <v>369</v>
      </c>
      <c r="D11" s="621">
        <v>94.287000000000006</v>
      </c>
      <c r="E11" s="621" t="s">
        <v>369</v>
      </c>
      <c r="F11" s="621">
        <v>21.559000000000001</v>
      </c>
      <c r="G11" s="622">
        <v>0.03</v>
      </c>
    </row>
    <row r="12" spans="1:7" ht="13.5" thickBot="1">
      <c r="A12" s="620" t="s">
        <v>537</v>
      </c>
      <c r="B12" s="621">
        <v>736.56</v>
      </c>
      <c r="C12" s="621">
        <v>71.599000000000004</v>
      </c>
      <c r="D12" s="621">
        <v>736.53399999999999</v>
      </c>
      <c r="E12" s="621" t="s">
        <v>369</v>
      </c>
      <c r="F12" s="621">
        <v>617.90800000000002</v>
      </c>
      <c r="G12" s="622">
        <v>0</v>
      </c>
    </row>
    <row r="13" spans="1:7" ht="13.5" thickBot="1">
      <c r="A13" s="620" t="s">
        <v>538</v>
      </c>
      <c r="B13" s="621">
        <v>568.39499999999998</v>
      </c>
      <c r="C13" s="621">
        <v>49.006999999999998</v>
      </c>
      <c r="D13" s="621">
        <v>523.08000000000004</v>
      </c>
      <c r="E13" s="621">
        <v>10.085000000000001</v>
      </c>
      <c r="F13" s="621">
        <v>309.70999999999998</v>
      </c>
      <c r="G13" s="622">
        <v>0.57999999999999996</v>
      </c>
    </row>
    <row r="14" spans="1:7" ht="13.5" thickBot="1">
      <c r="A14" s="620" t="s">
        <v>539</v>
      </c>
      <c r="B14" s="621">
        <v>31.288</v>
      </c>
      <c r="C14" s="621">
        <v>1</v>
      </c>
      <c r="D14" s="621">
        <v>31.288</v>
      </c>
      <c r="E14" s="621">
        <v>0</v>
      </c>
      <c r="F14" s="621">
        <v>20.106000000000002</v>
      </c>
      <c r="G14" s="622">
        <v>0.64</v>
      </c>
    </row>
    <row r="15" spans="1:7" ht="13.5" thickBot="1">
      <c r="A15" s="620" t="s">
        <v>540</v>
      </c>
      <c r="B15" s="621">
        <v>13.583</v>
      </c>
      <c r="C15" s="621" t="s">
        <v>369</v>
      </c>
      <c r="D15" s="621">
        <v>13.435</v>
      </c>
      <c r="E15" s="621" t="s">
        <v>369</v>
      </c>
      <c r="F15" s="621">
        <v>15.287000000000001</v>
      </c>
      <c r="G15" s="622">
        <v>1.1399999999999999</v>
      </c>
    </row>
    <row r="16" spans="1:7" ht="13.5" thickBot="1">
      <c r="A16" s="620" t="s">
        <v>541</v>
      </c>
      <c r="B16" s="621" t="s">
        <v>369</v>
      </c>
      <c r="C16" s="621" t="s">
        <v>369</v>
      </c>
      <c r="D16" s="621" t="s">
        <v>369</v>
      </c>
      <c r="E16" s="621" t="s">
        <v>369</v>
      </c>
      <c r="F16" s="621" t="s">
        <v>369</v>
      </c>
      <c r="G16" s="622">
        <v>0</v>
      </c>
    </row>
    <row r="17" spans="1:7" ht="13.5" thickBot="1">
      <c r="A17" s="620" t="s">
        <v>542</v>
      </c>
      <c r="B17" s="621" t="s">
        <v>369</v>
      </c>
      <c r="C17" s="621" t="s">
        <v>369</v>
      </c>
      <c r="D17" s="621" t="s">
        <v>369</v>
      </c>
      <c r="E17" s="621" t="s">
        <v>369</v>
      </c>
      <c r="F17" s="621" t="s">
        <v>369</v>
      </c>
      <c r="G17" s="622">
        <v>0</v>
      </c>
    </row>
    <row r="18" spans="1:7" ht="26.25" thickBot="1">
      <c r="A18" s="620" t="s">
        <v>543</v>
      </c>
      <c r="B18" s="621" t="s">
        <v>369</v>
      </c>
      <c r="C18" s="621" t="s">
        <v>369</v>
      </c>
      <c r="D18" s="621" t="s">
        <v>369</v>
      </c>
      <c r="E18" s="621" t="s">
        <v>369</v>
      </c>
      <c r="F18" s="621" t="s">
        <v>369</v>
      </c>
      <c r="G18" s="622">
        <v>0</v>
      </c>
    </row>
    <row r="19" spans="1:7" ht="13.5" thickBot="1">
      <c r="A19" s="620" t="s">
        <v>544</v>
      </c>
      <c r="B19" s="621" t="s">
        <v>369</v>
      </c>
      <c r="C19" s="621" t="s">
        <v>369</v>
      </c>
      <c r="D19" s="621" t="s">
        <v>369</v>
      </c>
      <c r="E19" s="621" t="s">
        <v>369</v>
      </c>
      <c r="F19" s="621" t="s">
        <v>369</v>
      </c>
      <c r="G19" s="622">
        <v>0</v>
      </c>
    </row>
    <row r="20" spans="1:7" ht="13.5" thickBot="1">
      <c r="A20" s="620" t="s">
        <v>545</v>
      </c>
      <c r="B20" s="621" t="s">
        <v>369</v>
      </c>
      <c r="C20" s="621" t="s">
        <v>369</v>
      </c>
      <c r="D20" s="621" t="s">
        <v>369</v>
      </c>
      <c r="E20" s="621" t="s">
        <v>369</v>
      </c>
      <c r="F20" s="621" t="s">
        <v>369</v>
      </c>
      <c r="G20" s="622">
        <v>0</v>
      </c>
    </row>
    <row r="21" spans="1:7" ht="13.5" thickBot="1">
      <c r="A21" s="623" t="s">
        <v>546</v>
      </c>
      <c r="B21" s="624">
        <v>858.92600000000004</v>
      </c>
      <c r="C21" s="624" t="s">
        <v>369</v>
      </c>
      <c r="D21" s="624">
        <v>858.92600000000004</v>
      </c>
      <c r="E21" s="624" t="s">
        <v>369</v>
      </c>
      <c r="F21" s="624">
        <v>858.71299999999997</v>
      </c>
      <c r="G21" s="625">
        <v>1</v>
      </c>
    </row>
  </sheetData>
  <mergeCells count="4">
    <mergeCell ref="F3:G3"/>
    <mergeCell ref="A3:A4"/>
    <mergeCell ref="B3:C3"/>
    <mergeCell ref="D3:E3"/>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C2624-4048-4700-BBD1-B41A7D64E34B}">
  <dimension ref="A1:K22"/>
  <sheetViews>
    <sheetView zoomScale="80" zoomScaleNormal="80" workbookViewId="0">
      <selection activeCell="A12" sqref="A12"/>
    </sheetView>
  </sheetViews>
  <sheetFormatPr defaultColWidth="8.85546875" defaultRowHeight="12.75"/>
  <cols>
    <col min="1" max="1" width="54.7109375" style="24" customWidth="1"/>
    <col min="2" max="8" width="13.140625" style="24" customWidth="1"/>
    <col min="9" max="9" width="17.140625" style="24" customWidth="1"/>
    <col min="10" max="16384" width="8.85546875" style="24"/>
  </cols>
  <sheetData>
    <row r="1" spans="1:11">
      <c r="A1" s="277" t="s">
        <v>526</v>
      </c>
    </row>
    <row r="4" spans="1:11" ht="48.6" customHeight="1">
      <c r="A4" s="682" t="s">
        <v>527</v>
      </c>
      <c r="B4" s="776" t="s">
        <v>528</v>
      </c>
      <c r="C4" s="777"/>
      <c r="D4" s="777"/>
      <c r="E4" s="777"/>
      <c r="F4" s="777"/>
      <c r="G4" s="778"/>
      <c r="H4" s="867" t="s">
        <v>256</v>
      </c>
      <c r="I4" s="867" t="s">
        <v>529</v>
      </c>
    </row>
    <row r="5" spans="1:11">
      <c r="A5" s="866"/>
      <c r="B5" s="26">
        <v>0</v>
      </c>
      <c r="C5" s="26">
        <v>0.2</v>
      </c>
      <c r="D5" s="26">
        <v>0.35</v>
      </c>
      <c r="E5" s="26">
        <v>0.75</v>
      </c>
      <c r="F5" s="26">
        <v>1</v>
      </c>
      <c r="G5" s="27">
        <v>1.5</v>
      </c>
      <c r="H5" s="775"/>
      <c r="I5" s="780"/>
      <c r="K5" s="279"/>
    </row>
    <row r="6" spans="1:11" ht="21.75" customHeight="1">
      <c r="A6" s="22" t="s">
        <v>530</v>
      </c>
      <c r="B6" s="501">
        <v>22355901.90567277</v>
      </c>
      <c r="C6" s="502">
        <v>1421979.3874867</v>
      </c>
      <c r="D6" s="502">
        <v>15060.354443299999</v>
      </c>
      <c r="E6" s="502">
        <v>533165.00865589234</v>
      </c>
      <c r="F6" s="502">
        <v>1624582.7291381464</v>
      </c>
      <c r="G6" s="502">
        <v>3703.0951386000002</v>
      </c>
      <c r="H6" s="470">
        <v>25954392.480535407</v>
      </c>
      <c r="I6" s="470">
        <v>25954392.480535407</v>
      </c>
      <c r="K6" s="279"/>
    </row>
    <row r="7" spans="1:11" ht="21.75" customHeight="1">
      <c r="A7" s="22" t="s">
        <v>531</v>
      </c>
      <c r="B7" s="503">
        <v>21823858.267311074</v>
      </c>
      <c r="C7" s="15">
        <v>0</v>
      </c>
      <c r="D7" s="15">
        <v>0</v>
      </c>
      <c r="E7" s="15">
        <v>0</v>
      </c>
      <c r="F7" s="15">
        <v>0</v>
      </c>
      <c r="G7" s="15">
        <v>0</v>
      </c>
      <c r="H7" s="15">
        <v>21823858.267311074</v>
      </c>
      <c r="I7" s="15">
        <v>21823858.267311074</v>
      </c>
      <c r="K7" s="279"/>
    </row>
    <row r="8" spans="1:11" ht="21.75" customHeight="1">
      <c r="A8" s="22" t="s">
        <v>532</v>
      </c>
      <c r="B8" s="503">
        <v>0</v>
      </c>
      <c r="C8" s="15">
        <v>1421979.0792799999</v>
      </c>
      <c r="D8" s="15">
        <v>0</v>
      </c>
      <c r="E8" s="15">
        <v>0</v>
      </c>
      <c r="F8" s="15">
        <v>0</v>
      </c>
      <c r="G8" s="15">
        <v>0</v>
      </c>
      <c r="H8" s="15">
        <v>1421979.0792799999</v>
      </c>
      <c r="I8" s="15">
        <v>1421979.0792799999</v>
      </c>
      <c r="K8" s="279"/>
    </row>
    <row r="9" spans="1:11" ht="21.75" customHeight="1" thickBot="1">
      <c r="A9" s="22" t="s">
        <v>533</v>
      </c>
      <c r="B9" s="503">
        <v>0</v>
      </c>
      <c r="C9" s="15">
        <v>0.3082067</v>
      </c>
      <c r="D9" s="15">
        <v>0</v>
      </c>
      <c r="E9" s="15">
        <v>0</v>
      </c>
      <c r="F9" s="15">
        <v>0</v>
      </c>
      <c r="G9" s="15">
        <v>0</v>
      </c>
      <c r="H9" s="15">
        <v>0.3082067</v>
      </c>
      <c r="I9" s="15">
        <v>0.3082067</v>
      </c>
      <c r="K9" s="279"/>
    </row>
    <row r="10" spans="1:11" ht="21.75" customHeight="1" thickBot="1">
      <c r="A10" s="22" t="s">
        <v>534</v>
      </c>
      <c r="B10" s="503">
        <v>532043.6383617</v>
      </c>
      <c r="C10" s="15">
        <v>0</v>
      </c>
      <c r="D10" s="15">
        <v>0</v>
      </c>
      <c r="E10" s="15">
        <v>0</v>
      </c>
      <c r="F10" s="15">
        <v>0</v>
      </c>
      <c r="G10" s="15">
        <v>0</v>
      </c>
      <c r="H10" s="15">
        <v>532043.6383617</v>
      </c>
      <c r="I10" s="15">
        <v>532043.6383617</v>
      </c>
      <c r="K10" s="279"/>
    </row>
    <row r="11" spans="1:11" ht="21.75" customHeight="1" thickBot="1">
      <c r="A11" s="22" t="s">
        <v>535</v>
      </c>
      <c r="B11" s="503">
        <v>0</v>
      </c>
      <c r="C11" s="15">
        <v>0</v>
      </c>
      <c r="D11" s="15">
        <v>0</v>
      </c>
      <c r="E11" s="15">
        <v>0</v>
      </c>
      <c r="F11" s="15">
        <v>0</v>
      </c>
      <c r="G11" s="15">
        <v>0</v>
      </c>
      <c r="H11" s="15">
        <v>0</v>
      </c>
      <c r="I11" s="15">
        <v>0</v>
      </c>
      <c r="K11" s="279"/>
    </row>
    <row r="12" spans="1:11" ht="21.75" customHeight="1" thickBot="1">
      <c r="A12" s="22" t="s">
        <v>536</v>
      </c>
      <c r="B12" s="503">
        <v>0</v>
      </c>
      <c r="C12" s="15">
        <v>0</v>
      </c>
      <c r="D12" s="15">
        <v>0</v>
      </c>
      <c r="E12" s="15">
        <v>0</v>
      </c>
      <c r="F12" s="15">
        <v>3375.7620000000002</v>
      </c>
      <c r="G12" s="15">
        <v>0</v>
      </c>
      <c r="H12" s="15">
        <v>3375.7620000000002</v>
      </c>
      <c r="I12" s="15">
        <v>3375.7620000000002</v>
      </c>
      <c r="K12" s="279"/>
    </row>
    <row r="13" spans="1:11" ht="21.75" customHeight="1" thickBot="1">
      <c r="A13" s="22" t="s">
        <v>537</v>
      </c>
      <c r="B13" s="503">
        <v>0</v>
      </c>
      <c r="C13" s="15">
        <v>0</v>
      </c>
      <c r="D13" s="15">
        <v>0</v>
      </c>
      <c r="E13" s="15">
        <v>0</v>
      </c>
      <c r="F13" s="15">
        <v>736534.10721774655</v>
      </c>
      <c r="G13" s="15">
        <v>0</v>
      </c>
      <c r="H13" s="15">
        <v>736534.10721774655</v>
      </c>
      <c r="I13" s="15">
        <v>736534.10721774655</v>
      </c>
      <c r="K13" s="279"/>
    </row>
    <row r="14" spans="1:11" ht="21.75" customHeight="1" thickBot="1">
      <c r="A14" s="22" t="s">
        <v>538</v>
      </c>
      <c r="B14" s="503">
        <v>0</v>
      </c>
      <c r="C14" s="15">
        <v>0</v>
      </c>
      <c r="D14" s="15">
        <v>0</v>
      </c>
      <c r="E14" s="15">
        <v>533165.00865589234</v>
      </c>
      <c r="F14" s="15">
        <v>0</v>
      </c>
      <c r="G14" s="15">
        <v>0</v>
      </c>
      <c r="H14" s="15">
        <v>533165.00865589234</v>
      </c>
      <c r="I14" s="15">
        <v>533165.00865589234</v>
      </c>
      <c r="K14" s="279"/>
    </row>
    <row r="15" spans="1:11" ht="21.75" customHeight="1">
      <c r="A15" s="22" t="s">
        <v>539</v>
      </c>
      <c r="B15" s="503">
        <v>0</v>
      </c>
      <c r="C15" s="15">
        <v>0</v>
      </c>
      <c r="D15" s="15">
        <v>15060.354443299999</v>
      </c>
      <c r="E15" s="15">
        <v>0</v>
      </c>
      <c r="F15" s="15">
        <v>16227.4817152</v>
      </c>
      <c r="G15" s="15">
        <v>0</v>
      </c>
      <c r="H15" s="15">
        <v>31287.836158500002</v>
      </c>
      <c r="I15" s="15">
        <v>31287.836158500002</v>
      </c>
      <c r="K15" s="279"/>
    </row>
    <row r="16" spans="1:11" ht="21.75" customHeight="1">
      <c r="A16" s="22" t="s">
        <v>540</v>
      </c>
      <c r="B16" s="503">
        <v>0</v>
      </c>
      <c r="C16" s="15">
        <v>0</v>
      </c>
      <c r="D16" s="15">
        <v>0</v>
      </c>
      <c r="E16" s="15">
        <v>0</v>
      </c>
      <c r="F16" s="15">
        <v>9732.2452936000009</v>
      </c>
      <c r="G16" s="15">
        <v>3703.0951386000002</v>
      </c>
      <c r="H16" s="15">
        <v>13435.340432200001</v>
      </c>
      <c r="I16" s="15">
        <v>13435.340432200001</v>
      </c>
      <c r="K16" s="279"/>
    </row>
    <row r="17" spans="1:11" ht="21.75" customHeight="1">
      <c r="A17" s="22" t="s">
        <v>541</v>
      </c>
      <c r="B17" s="503">
        <v>0</v>
      </c>
      <c r="C17" s="15">
        <v>0</v>
      </c>
      <c r="D17" s="15">
        <v>0</v>
      </c>
      <c r="E17" s="15">
        <v>0</v>
      </c>
      <c r="F17" s="15">
        <v>0</v>
      </c>
      <c r="G17" s="15">
        <v>0</v>
      </c>
      <c r="H17" s="15">
        <v>0</v>
      </c>
      <c r="I17" s="15">
        <v>0</v>
      </c>
      <c r="K17" s="279"/>
    </row>
    <row r="18" spans="1:11" ht="21.75" customHeight="1" thickBot="1">
      <c r="A18" s="22" t="s">
        <v>542</v>
      </c>
      <c r="B18" s="503">
        <v>0</v>
      </c>
      <c r="C18" s="15">
        <v>0</v>
      </c>
      <c r="D18" s="15">
        <v>0</v>
      </c>
      <c r="E18" s="15">
        <v>0</v>
      </c>
      <c r="F18" s="15">
        <v>0</v>
      </c>
      <c r="G18" s="15">
        <v>0</v>
      </c>
      <c r="H18" s="15">
        <v>0</v>
      </c>
      <c r="I18" s="15">
        <v>0</v>
      </c>
      <c r="K18" s="279"/>
    </row>
    <row r="19" spans="1:11" ht="21.75" customHeight="1">
      <c r="A19" s="22" t="s">
        <v>543</v>
      </c>
      <c r="B19" s="503">
        <v>0</v>
      </c>
      <c r="C19" s="15">
        <v>0</v>
      </c>
      <c r="D19" s="15">
        <v>0</v>
      </c>
      <c r="E19" s="15">
        <v>0</v>
      </c>
      <c r="F19" s="15">
        <v>0</v>
      </c>
      <c r="G19" s="15">
        <v>0</v>
      </c>
      <c r="H19" s="15">
        <v>0</v>
      </c>
      <c r="I19" s="15">
        <v>0</v>
      </c>
      <c r="K19" s="279"/>
    </row>
    <row r="20" spans="1:11" ht="21.75" customHeight="1">
      <c r="A20" s="22" t="s">
        <v>544</v>
      </c>
      <c r="B20" s="503">
        <v>0</v>
      </c>
      <c r="C20" s="15">
        <v>0</v>
      </c>
      <c r="D20" s="15">
        <v>0</v>
      </c>
      <c r="E20" s="15">
        <v>0</v>
      </c>
      <c r="F20" s="15">
        <v>0</v>
      </c>
      <c r="G20" s="15">
        <v>0</v>
      </c>
      <c r="H20" s="15">
        <v>0</v>
      </c>
      <c r="I20" s="15">
        <v>0</v>
      </c>
      <c r="K20" s="279"/>
    </row>
    <row r="21" spans="1:11" ht="21.75" customHeight="1" thickBot="1">
      <c r="A21" s="22" t="s">
        <v>545</v>
      </c>
      <c r="B21" s="503">
        <v>0</v>
      </c>
      <c r="C21" s="15">
        <v>0</v>
      </c>
      <c r="D21" s="15">
        <v>0</v>
      </c>
      <c r="E21" s="15">
        <v>0</v>
      </c>
      <c r="F21" s="15">
        <v>0</v>
      </c>
      <c r="G21" s="15">
        <v>0</v>
      </c>
      <c r="H21" s="15">
        <v>0</v>
      </c>
      <c r="I21" s="15">
        <v>0</v>
      </c>
      <c r="K21" s="279"/>
    </row>
    <row r="22" spans="1:11" ht="21.75" customHeight="1" thickBot="1">
      <c r="A22" s="22" t="s">
        <v>546</v>
      </c>
      <c r="B22" s="503">
        <v>0</v>
      </c>
      <c r="C22" s="15">
        <v>0</v>
      </c>
      <c r="D22" s="15">
        <v>0</v>
      </c>
      <c r="E22" s="15">
        <v>0</v>
      </c>
      <c r="F22" s="15">
        <v>858713.13391159999</v>
      </c>
      <c r="G22" s="15">
        <v>0</v>
      </c>
      <c r="H22" s="15">
        <v>858713.13391159999</v>
      </c>
      <c r="I22" s="15">
        <v>858713.13391159999</v>
      </c>
      <c r="K22" s="279"/>
    </row>
  </sheetData>
  <mergeCells count="4">
    <mergeCell ref="B4:G4"/>
    <mergeCell ref="A4:A5"/>
    <mergeCell ref="H4:H5"/>
    <mergeCell ref="I4:I5"/>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221D4-CA0D-47A5-8B4E-3EE95B0854A7}">
  <dimension ref="A1:L239"/>
  <sheetViews>
    <sheetView tabSelected="1" topLeftCell="A199" workbookViewId="0">
      <selection activeCell="G14" sqref="G14:H14"/>
    </sheetView>
  </sheetViews>
  <sheetFormatPr defaultColWidth="8.85546875" defaultRowHeight="12.75"/>
  <cols>
    <col min="1" max="1" width="28.140625" style="24" customWidth="1"/>
    <col min="2" max="12" width="13.28515625" style="24" customWidth="1"/>
    <col min="13" max="16384" width="8.85546875" style="24"/>
  </cols>
  <sheetData>
    <row r="1" spans="1:12">
      <c r="A1" s="290" t="s">
        <v>1064</v>
      </c>
    </row>
    <row r="2" spans="1:12" ht="28.5" customHeight="1">
      <c r="A2" s="868" t="s">
        <v>547</v>
      </c>
      <c r="B2" s="875" t="s">
        <v>1065</v>
      </c>
      <c r="C2" s="876"/>
      <c r="D2" s="883" t="s">
        <v>1066</v>
      </c>
      <c r="E2" s="880" t="s">
        <v>1067</v>
      </c>
      <c r="F2" s="871" t="s">
        <v>1068</v>
      </c>
      <c r="G2" s="871" t="s">
        <v>1069</v>
      </c>
      <c r="H2" s="871" t="s">
        <v>1070</v>
      </c>
      <c r="I2" s="871" t="s">
        <v>1071</v>
      </c>
      <c r="J2" s="871" t="s">
        <v>1072</v>
      </c>
      <c r="K2" s="871" t="s">
        <v>1073</v>
      </c>
      <c r="L2" s="873" t="s">
        <v>1074</v>
      </c>
    </row>
    <row r="3" spans="1:12">
      <c r="A3" s="869"/>
      <c r="B3" s="877"/>
      <c r="C3" s="878"/>
      <c r="D3" s="884"/>
      <c r="E3" s="881"/>
      <c r="F3" s="872"/>
      <c r="G3" s="872"/>
      <c r="H3" s="872"/>
      <c r="I3" s="872"/>
      <c r="J3" s="872"/>
      <c r="K3" s="872"/>
      <c r="L3" s="874"/>
    </row>
    <row r="4" spans="1:12" ht="25.5">
      <c r="A4" s="870"/>
      <c r="B4" s="291" t="s">
        <v>1075</v>
      </c>
      <c r="C4" s="292" t="s">
        <v>548</v>
      </c>
      <c r="D4" s="885"/>
      <c r="E4" s="882"/>
      <c r="F4" s="879"/>
      <c r="G4" s="879"/>
      <c r="H4" s="879"/>
      <c r="I4" s="879"/>
      <c r="J4" s="879"/>
      <c r="K4" s="879"/>
      <c r="L4" s="870"/>
    </row>
    <row r="5" spans="1:12">
      <c r="A5" s="293" t="s">
        <v>1076</v>
      </c>
      <c r="B5" s="294">
        <v>18639037.364157215</v>
      </c>
      <c r="C5" s="294">
        <v>15993540.347879436</v>
      </c>
      <c r="D5" s="295"/>
      <c r="E5" s="294">
        <v>18869436.308195807</v>
      </c>
      <c r="F5" s="294">
        <v>6772</v>
      </c>
      <c r="G5" s="296"/>
      <c r="H5" s="295"/>
      <c r="I5" s="294">
        <v>12072498.473414697</v>
      </c>
      <c r="J5" s="295">
        <f>I5/E5</f>
        <v>0.63979115625044358</v>
      </c>
      <c r="K5" s="294">
        <v>263130.44708769274</v>
      </c>
      <c r="L5" s="294">
        <v>529713.14453677298</v>
      </c>
    </row>
    <row r="6" spans="1:12">
      <c r="A6" s="297" t="s">
        <v>1050</v>
      </c>
      <c r="B6" s="298">
        <v>2291239.7919495725</v>
      </c>
      <c r="C6" s="298">
        <v>3235409.6180540067</v>
      </c>
      <c r="D6" s="299">
        <v>6.6799999999999998E-2</v>
      </c>
      <c r="E6" s="298">
        <v>2084212.5601023962</v>
      </c>
      <c r="F6" s="298">
        <v>663</v>
      </c>
      <c r="G6" s="300">
        <v>8.9999999999999998E-4</v>
      </c>
      <c r="H6" s="299">
        <v>0.44879999999999998</v>
      </c>
      <c r="I6" s="298">
        <v>685326.44374139991</v>
      </c>
      <c r="J6" s="299">
        <v>0.32881792234652407</v>
      </c>
      <c r="K6" s="298">
        <v>972.87763720002329</v>
      </c>
      <c r="L6" s="298">
        <v>3948.0696130000265</v>
      </c>
    </row>
    <row r="7" spans="1:12">
      <c r="A7" s="297" t="s">
        <v>1051</v>
      </c>
      <c r="B7" s="298">
        <v>4203281.5028029997</v>
      </c>
      <c r="C7" s="298">
        <v>3658702.7241018</v>
      </c>
      <c r="D7" s="299">
        <v>9.5899999999999999E-2</v>
      </c>
      <c r="E7" s="298">
        <v>4450962.4051289009</v>
      </c>
      <c r="F7" s="298">
        <v>418</v>
      </c>
      <c r="G7" s="300">
        <v>1.9E-3</v>
      </c>
      <c r="H7" s="299">
        <v>0.44650000000000001</v>
      </c>
      <c r="I7" s="298">
        <v>2006923.1003810992</v>
      </c>
      <c r="J7" s="299">
        <v>0.45089643940117224</v>
      </c>
      <c r="K7" s="298">
        <v>3771.7308595927502</v>
      </c>
      <c r="L7" s="298">
        <v>5972.7417546610004</v>
      </c>
    </row>
    <row r="8" spans="1:12">
      <c r="A8" s="297" t="s">
        <v>1052</v>
      </c>
      <c r="B8" s="298">
        <v>723178.24701119994</v>
      </c>
      <c r="C8" s="298">
        <v>2336960.5460983999</v>
      </c>
      <c r="D8" s="299">
        <v>0.2228</v>
      </c>
      <c r="E8" s="298">
        <v>1087965.9002284</v>
      </c>
      <c r="F8" s="298">
        <v>443</v>
      </c>
      <c r="G8" s="300">
        <v>3.5000000000000001E-3</v>
      </c>
      <c r="H8" s="299">
        <v>0.41880000000000001</v>
      </c>
      <c r="I8" s="298">
        <v>547273.32656459999</v>
      </c>
      <c r="J8" s="299">
        <v>0.50302433784892453</v>
      </c>
      <c r="K8" s="298">
        <v>1602.5419015</v>
      </c>
      <c r="L8" s="298">
        <v>9672.7330043999991</v>
      </c>
    </row>
    <row r="9" spans="1:12">
      <c r="A9" s="297" t="s">
        <v>1053</v>
      </c>
      <c r="B9" s="298">
        <v>2452835.1819687001</v>
      </c>
      <c r="C9" s="298">
        <v>2049915.7566257</v>
      </c>
      <c r="D9" s="299">
        <v>0.1832</v>
      </c>
      <c r="E9" s="298">
        <v>2511873.5897037</v>
      </c>
      <c r="F9" s="298">
        <v>621</v>
      </c>
      <c r="G9" s="300">
        <v>6.3E-3</v>
      </c>
      <c r="H9" s="299">
        <v>0.4451</v>
      </c>
      <c r="I9" s="298">
        <v>1845102.8852955999</v>
      </c>
      <c r="J9" s="299">
        <v>0.73455244438206291</v>
      </c>
      <c r="K9" s="298">
        <v>7006.1998113999998</v>
      </c>
      <c r="L9" s="298">
        <v>22114.3733178</v>
      </c>
    </row>
    <row r="10" spans="1:12">
      <c r="A10" s="297" t="s">
        <v>1054</v>
      </c>
      <c r="B10" s="298">
        <v>4630232.8317223396</v>
      </c>
      <c r="C10" s="298">
        <v>3728541.1731609297</v>
      </c>
      <c r="D10" s="299">
        <v>0.25490000000000002</v>
      </c>
      <c r="E10" s="298">
        <v>4557367.68762061</v>
      </c>
      <c r="F10" s="298">
        <v>1216</v>
      </c>
      <c r="G10" s="300">
        <v>1.32E-2</v>
      </c>
      <c r="H10" s="299">
        <v>0.4425</v>
      </c>
      <c r="I10" s="298">
        <v>4052269.2528351997</v>
      </c>
      <c r="J10" s="299">
        <v>0.88916882081789606</v>
      </c>
      <c r="K10" s="298">
        <v>26386.9477166</v>
      </c>
      <c r="L10" s="298">
        <v>43013.896141511919</v>
      </c>
    </row>
    <row r="11" spans="1:12">
      <c r="A11" s="297" t="s">
        <v>1055</v>
      </c>
      <c r="B11" s="298">
        <v>1301729.5968787998</v>
      </c>
      <c r="C11" s="298">
        <v>634999.68835129996</v>
      </c>
      <c r="D11" s="299">
        <v>0.19819999999999999</v>
      </c>
      <c r="E11" s="298">
        <v>1051694.6240117</v>
      </c>
      <c r="F11" s="298">
        <v>566</v>
      </c>
      <c r="G11" s="300">
        <v>0.03</v>
      </c>
      <c r="H11" s="299">
        <v>0.433</v>
      </c>
      <c r="I11" s="298">
        <v>1089994.2506303999</v>
      </c>
      <c r="J11" s="299">
        <v>1.0364170603750027</v>
      </c>
      <c r="K11" s="298">
        <v>13674.832840999999</v>
      </c>
      <c r="L11" s="298">
        <v>34414.574454099995</v>
      </c>
    </row>
    <row r="12" spans="1:12">
      <c r="A12" s="297" t="s">
        <v>1056</v>
      </c>
      <c r="B12" s="298">
        <v>59374.647229599999</v>
      </c>
      <c r="C12" s="298">
        <v>66844.138549499999</v>
      </c>
      <c r="D12" s="299">
        <v>0.19789999999999999</v>
      </c>
      <c r="E12" s="298">
        <v>53739.595130099995</v>
      </c>
      <c r="F12" s="298">
        <v>2325</v>
      </c>
      <c r="G12" s="300">
        <v>0.17460000000000001</v>
      </c>
      <c r="H12" s="299">
        <v>0.44969999999999999</v>
      </c>
      <c r="I12" s="298">
        <v>98252.217237899997</v>
      </c>
      <c r="J12" s="299">
        <v>1.8283021485375524</v>
      </c>
      <c r="K12" s="298">
        <v>4336.7844436999994</v>
      </c>
      <c r="L12" s="298">
        <v>4859.7219851</v>
      </c>
    </row>
    <row r="13" spans="1:12">
      <c r="A13" s="297" t="s">
        <v>550</v>
      </c>
      <c r="B13" s="298">
        <v>319895.46113419998</v>
      </c>
      <c r="C13" s="298">
        <v>122320.36633980001</v>
      </c>
      <c r="D13" s="299">
        <v>0.2984</v>
      </c>
      <c r="E13" s="298">
        <v>330175.09114480001</v>
      </c>
      <c r="F13" s="298">
        <v>466</v>
      </c>
      <c r="G13" s="300">
        <v>0.99960000000000004</v>
      </c>
      <c r="H13" s="299">
        <v>0.47510000000000002</v>
      </c>
      <c r="I13" s="298">
        <v>53.903148899999998</v>
      </c>
      <c r="J13" s="299">
        <v>1.632562550769782E-4</v>
      </c>
      <c r="K13" s="298">
        <v>156809.50284419997</v>
      </c>
      <c r="L13" s="298">
        <v>289412.60738830001</v>
      </c>
    </row>
    <row r="14" spans="1:12">
      <c r="A14" s="297" t="s">
        <v>552</v>
      </c>
      <c r="B14" s="298">
        <v>2657270.1034597997</v>
      </c>
      <c r="C14" s="298">
        <v>159846.33659799999</v>
      </c>
      <c r="D14" s="299">
        <v>0</v>
      </c>
      <c r="E14" s="298">
        <v>2741444.8551252</v>
      </c>
      <c r="F14" s="298">
        <v>54</v>
      </c>
      <c r="G14" s="300"/>
      <c r="H14" s="299"/>
      <c r="I14" s="298">
        <v>1747303.0935796001</v>
      </c>
      <c r="J14" s="299">
        <v>0.63736576364575526</v>
      </c>
      <c r="K14" s="298">
        <v>48569.029032500002</v>
      </c>
      <c r="L14" s="298">
        <v>116304.4268779</v>
      </c>
    </row>
    <row r="15" spans="1:12" ht="24" customHeight="1">
      <c r="A15" s="293" t="s">
        <v>1077</v>
      </c>
      <c r="B15" s="294">
        <v>20120803.586002298</v>
      </c>
      <c r="C15" s="294">
        <v>3676057.3619653997</v>
      </c>
      <c r="D15" s="295"/>
      <c r="E15" s="294">
        <v>20652387.573369496</v>
      </c>
      <c r="F15" s="294">
        <v>1288422</v>
      </c>
      <c r="G15" s="296"/>
      <c r="H15" s="295"/>
      <c r="I15" s="294">
        <v>10405048.105225101</v>
      </c>
      <c r="J15" s="295">
        <f>I15/E15</f>
        <v>0.50381816960679326</v>
      </c>
      <c r="K15" s="294">
        <v>791116.74674870004</v>
      </c>
      <c r="L15" s="294">
        <v>1037446.3205708857</v>
      </c>
    </row>
    <row r="16" spans="1:12">
      <c r="A16" s="297" t="s">
        <v>1057</v>
      </c>
      <c r="B16" s="298">
        <v>21936.6423068</v>
      </c>
      <c r="C16" s="298">
        <v>70960.578140900005</v>
      </c>
      <c r="D16" s="299">
        <v>0.89510000000000001</v>
      </c>
      <c r="E16" s="298">
        <v>82340.038272699996</v>
      </c>
      <c r="F16" s="298">
        <v>1325</v>
      </c>
      <c r="G16" s="300">
        <v>1.4E-3</v>
      </c>
      <c r="H16" s="299">
        <v>0.51029999999999998</v>
      </c>
      <c r="I16" s="298">
        <v>10422.202153300001</v>
      </c>
      <c r="J16" s="299">
        <v>0.12657514341665665</v>
      </c>
      <c r="K16" s="298">
        <v>58.826094499999996</v>
      </c>
      <c r="L16" s="298">
        <v>198.28696859999999</v>
      </c>
    </row>
    <row r="17" spans="1:12">
      <c r="A17" s="297" t="s">
        <v>1051</v>
      </c>
      <c r="B17" s="298">
        <v>308865.9684977</v>
      </c>
      <c r="C17" s="298">
        <v>1010612.9766533</v>
      </c>
      <c r="D17" s="299">
        <v>0.5907</v>
      </c>
      <c r="E17" s="298">
        <v>854914.50703730003</v>
      </c>
      <c r="F17" s="298">
        <v>97260</v>
      </c>
      <c r="G17" s="300">
        <v>2.2000000000000001E-3</v>
      </c>
      <c r="H17" s="299">
        <v>0.48099999999999998</v>
      </c>
      <c r="I17" s="298">
        <v>69116.647122399998</v>
      </c>
      <c r="J17" s="299">
        <v>8.0846267730235663E-2</v>
      </c>
      <c r="K17" s="298">
        <v>888.24179460000005</v>
      </c>
      <c r="L17" s="298">
        <v>832.02967169999999</v>
      </c>
    </row>
    <row r="18" spans="1:12">
      <c r="A18" s="297" t="s">
        <v>1052</v>
      </c>
      <c r="B18" s="298">
        <v>2838508.4977003001</v>
      </c>
      <c r="C18" s="298">
        <v>1320021.1151516</v>
      </c>
      <c r="D18" s="299">
        <v>0.57099999999999995</v>
      </c>
      <c r="E18" s="298">
        <v>3095190.8201012001</v>
      </c>
      <c r="F18" s="298">
        <v>246043</v>
      </c>
      <c r="G18" s="300">
        <v>3.8999999999999998E-3</v>
      </c>
      <c r="H18" s="299">
        <v>0.42299999999999999</v>
      </c>
      <c r="I18" s="298">
        <v>662655.34684909997</v>
      </c>
      <c r="J18" s="299">
        <v>0.21409192045466</v>
      </c>
      <c r="K18" s="298">
        <v>5112.2873113000005</v>
      </c>
      <c r="L18" s="298">
        <v>31284.7133608</v>
      </c>
    </row>
    <row r="19" spans="1:12">
      <c r="A19" s="297" t="s">
        <v>1053</v>
      </c>
      <c r="B19" s="298">
        <v>6600260.4058825998</v>
      </c>
      <c r="C19" s="298">
        <v>780601.15067110001</v>
      </c>
      <c r="D19" s="299">
        <v>0.64039999999999997</v>
      </c>
      <c r="E19" s="298">
        <v>6157783.5448122993</v>
      </c>
      <c r="F19" s="298">
        <v>211459</v>
      </c>
      <c r="G19" s="300">
        <v>6.1999999999999998E-3</v>
      </c>
      <c r="H19" s="299">
        <v>0.41249999999999998</v>
      </c>
      <c r="I19" s="298">
        <v>2112367.1277337</v>
      </c>
      <c r="J19" s="299">
        <v>0.34304017222451572</v>
      </c>
      <c r="K19" s="298">
        <v>15789.074235300001</v>
      </c>
      <c r="L19" s="298">
        <v>41740.1024053</v>
      </c>
    </row>
    <row r="20" spans="1:12">
      <c r="A20" s="297" t="s">
        <v>1054</v>
      </c>
      <c r="B20" s="298">
        <v>7138567.0197192999</v>
      </c>
      <c r="C20" s="298">
        <v>354821.13551279996</v>
      </c>
      <c r="D20" s="299">
        <v>0.6804</v>
      </c>
      <c r="E20" s="298">
        <v>7277114.3849988002</v>
      </c>
      <c r="F20" s="298">
        <v>354475</v>
      </c>
      <c r="G20" s="300">
        <v>1.26E-2</v>
      </c>
      <c r="H20" s="299">
        <v>0.56630000000000003</v>
      </c>
      <c r="I20" s="298">
        <v>4423207.8864806006</v>
      </c>
      <c r="J20" s="299">
        <v>0.60782442771528999</v>
      </c>
      <c r="K20" s="298">
        <v>51619.682062700005</v>
      </c>
      <c r="L20" s="298">
        <v>77887.362848100005</v>
      </c>
    </row>
    <row r="21" spans="1:12">
      <c r="A21" s="297" t="s">
        <v>1055</v>
      </c>
      <c r="B21" s="298">
        <v>1870220.8820550002</v>
      </c>
      <c r="C21" s="298">
        <v>90373.0380649</v>
      </c>
      <c r="D21" s="299">
        <v>0.65239999999999998</v>
      </c>
      <c r="E21" s="298">
        <v>1857091.3647189001</v>
      </c>
      <c r="F21" s="298">
        <v>99036</v>
      </c>
      <c r="G21" s="300">
        <v>6.2399999999999997E-2</v>
      </c>
      <c r="H21" s="299">
        <v>0.54090000000000005</v>
      </c>
      <c r="I21" s="298">
        <v>1738196.7907835001</v>
      </c>
      <c r="J21" s="299">
        <v>0.93597806968781172</v>
      </c>
      <c r="K21" s="298">
        <v>63440.9152942</v>
      </c>
      <c r="L21" s="298">
        <v>105015.64157960001</v>
      </c>
    </row>
    <row r="22" spans="1:12">
      <c r="A22" s="297" t="s">
        <v>1056</v>
      </c>
      <c r="B22" s="298">
        <v>534132.97014550003</v>
      </c>
      <c r="C22" s="298">
        <v>32693.685865800002</v>
      </c>
      <c r="D22" s="299">
        <v>0.59309999999999996</v>
      </c>
      <c r="E22" s="298">
        <v>522985.92887170002</v>
      </c>
      <c r="F22" s="298">
        <v>245737</v>
      </c>
      <c r="G22" s="300">
        <v>0.2661</v>
      </c>
      <c r="H22" s="299">
        <v>0.51060000000000005</v>
      </c>
      <c r="I22" s="298">
        <v>791455.91549719998</v>
      </c>
      <c r="J22" s="299">
        <v>1.5133407455238852</v>
      </c>
      <c r="K22" s="298">
        <v>72750.751513800002</v>
      </c>
      <c r="L22" s="298">
        <v>92939.17294769999</v>
      </c>
    </row>
    <row r="23" spans="1:12">
      <c r="A23" s="301" t="s">
        <v>550</v>
      </c>
      <c r="B23" s="298">
        <v>808311.19969509996</v>
      </c>
      <c r="C23" s="298">
        <v>15973.681904999999</v>
      </c>
      <c r="D23" s="299">
        <v>0.55879999999999996</v>
      </c>
      <c r="E23" s="298">
        <v>804966.98455659999</v>
      </c>
      <c r="F23" s="298">
        <v>33087</v>
      </c>
      <c r="G23" s="300">
        <v>1</v>
      </c>
      <c r="H23" s="299">
        <v>0.78169999999999995</v>
      </c>
      <c r="I23" s="298">
        <v>597626.18860529992</v>
      </c>
      <c r="J23" s="299">
        <v>0.74242322986015441</v>
      </c>
      <c r="K23" s="298">
        <v>581456.96844229999</v>
      </c>
      <c r="L23" s="298">
        <v>687549.01078908565</v>
      </c>
    </row>
    <row r="24" spans="1:12">
      <c r="A24" s="302"/>
      <c r="B24" s="302"/>
      <c r="C24" s="302"/>
      <c r="D24" s="302"/>
      <c r="E24" s="302"/>
      <c r="F24" s="302"/>
      <c r="G24" s="302"/>
      <c r="H24" s="302"/>
      <c r="I24" s="302"/>
      <c r="J24" s="302"/>
      <c r="K24" s="302"/>
      <c r="L24" s="302"/>
    </row>
    <row r="25" spans="1:12">
      <c r="A25" s="290" t="s">
        <v>1078</v>
      </c>
    </row>
    <row r="26" spans="1:12" ht="28.5" customHeight="1">
      <c r="A26" s="868" t="s">
        <v>547</v>
      </c>
      <c r="B26" s="875" t="s">
        <v>1065</v>
      </c>
      <c r="C26" s="876"/>
      <c r="D26" s="883" t="s">
        <v>1066</v>
      </c>
      <c r="E26" s="880" t="s">
        <v>1067</v>
      </c>
      <c r="F26" s="871" t="s">
        <v>1068</v>
      </c>
      <c r="G26" s="871" t="s">
        <v>1069</v>
      </c>
      <c r="H26" s="871" t="s">
        <v>1070</v>
      </c>
      <c r="I26" s="871" t="s">
        <v>1071</v>
      </c>
      <c r="J26" s="871" t="s">
        <v>1072</v>
      </c>
      <c r="K26" s="871" t="s">
        <v>1073</v>
      </c>
      <c r="L26" s="873" t="s">
        <v>1074</v>
      </c>
    </row>
    <row r="27" spans="1:12">
      <c r="A27" s="869"/>
      <c r="B27" s="877"/>
      <c r="C27" s="878"/>
      <c r="D27" s="884"/>
      <c r="E27" s="881"/>
      <c r="F27" s="872"/>
      <c r="G27" s="872"/>
      <c r="H27" s="872"/>
      <c r="I27" s="872"/>
      <c r="J27" s="872"/>
      <c r="K27" s="872"/>
      <c r="L27" s="874"/>
    </row>
    <row r="28" spans="1:12" ht="25.5">
      <c r="A28" s="870"/>
      <c r="B28" s="303" t="s">
        <v>1075</v>
      </c>
      <c r="C28" s="304" t="s">
        <v>548</v>
      </c>
      <c r="D28" s="886"/>
      <c r="E28" s="881"/>
      <c r="F28" s="872"/>
      <c r="G28" s="872"/>
      <c r="H28" s="872"/>
      <c r="I28" s="872"/>
      <c r="J28" s="872"/>
      <c r="K28" s="872"/>
      <c r="L28" s="874"/>
    </row>
    <row r="29" spans="1:12">
      <c r="A29" s="305" t="s">
        <v>1076</v>
      </c>
      <c r="B29" s="294">
        <v>101846.0402471</v>
      </c>
      <c r="C29" s="294"/>
      <c r="D29" s="295"/>
      <c r="E29" s="294">
        <v>102075.44477159998</v>
      </c>
      <c r="F29" s="294">
        <v>2</v>
      </c>
      <c r="G29" s="296"/>
      <c r="H29" s="295"/>
      <c r="I29" s="294">
        <v>42133.296969399991</v>
      </c>
      <c r="J29" s="295">
        <f>I29/E29</f>
        <v>0.41276623446192967</v>
      </c>
      <c r="K29" s="294">
        <v>73.9545423</v>
      </c>
      <c r="L29" s="294">
        <v>45.015181499999997</v>
      </c>
    </row>
    <row r="30" spans="1:12">
      <c r="A30" s="306" t="s">
        <v>1058</v>
      </c>
      <c r="B30" s="298">
        <v>0</v>
      </c>
      <c r="C30" s="298">
        <v>0</v>
      </c>
      <c r="D30" s="299">
        <v>0</v>
      </c>
      <c r="E30" s="298">
        <v>0</v>
      </c>
      <c r="F30" s="298">
        <v>0</v>
      </c>
      <c r="G30" s="300">
        <v>0</v>
      </c>
      <c r="H30" s="299">
        <v>0</v>
      </c>
      <c r="I30" s="298">
        <v>0</v>
      </c>
      <c r="J30" s="299">
        <v>0</v>
      </c>
      <c r="K30" s="298">
        <v>0</v>
      </c>
      <c r="L30" s="298">
        <v>0</v>
      </c>
    </row>
    <row r="31" spans="1:12">
      <c r="A31" s="306" t="s">
        <v>1051</v>
      </c>
      <c r="B31" s="298">
        <v>101846.0352417</v>
      </c>
      <c r="C31" s="298">
        <v>0</v>
      </c>
      <c r="D31" s="299">
        <v>0</v>
      </c>
      <c r="E31" s="298">
        <v>101846.0352417</v>
      </c>
      <c r="F31" s="298">
        <v>1</v>
      </c>
      <c r="G31" s="300">
        <v>1.6000000000000001E-3</v>
      </c>
      <c r="H31" s="299">
        <v>0.45</v>
      </c>
      <c r="I31" s="298">
        <v>42038.5937729</v>
      </c>
      <c r="J31" s="299">
        <v>0.41276612951240005</v>
      </c>
      <c r="K31" s="298">
        <v>73.787452500000001</v>
      </c>
      <c r="L31" s="298">
        <v>34.050881099999998</v>
      </c>
    </row>
    <row r="32" spans="1:12">
      <c r="A32" s="306" t="s">
        <v>1052</v>
      </c>
      <c r="B32" s="298">
        <v>0</v>
      </c>
      <c r="C32" s="298">
        <v>0</v>
      </c>
      <c r="D32" s="299">
        <v>0</v>
      </c>
      <c r="E32" s="298">
        <v>0</v>
      </c>
      <c r="F32" s="298">
        <v>0</v>
      </c>
      <c r="G32" s="300">
        <v>0</v>
      </c>
      <c r="H32" s="299">
        <v>0</v>
      </c>
      <c r="I32" s="298">
        <v>0</v>
      </c>
      <c r="J32" s="299">
        <v>0</v>
      </c>
      <c r="K32" s="298">
        <v>0</v>
      </c>
      <c r="L32" s="298">
        <v>0</v>
      </c>
    </row>
    <row r="33" spans="1:12">
      <c r="A33" s="306" t="s">
        <v>1053</v>
      </c>
      <c r="B33" s="298">
        <v>0</v>
      </c>
      <c r="C33" s="298">
        <v>0</v>
      </c>
      <c r="D33" s="299">
        <v>0</v>
      </c>
      <c r="E33" s="298">
        <v>2.1303890000000001</v>
      </c>
      <c r="F33" s="298">
        <v>0</v>
      </c>
      <c r="G33" s="300">
        <v>1.6000000000000001E-3</v>
      </c>
      <c r="H33" s="299">
        <v>0.45</v>
      </c>
      <c r="I33" s="298">
        <v>0.87935240000000003</v>
      </c>
      <c r="J33" s="299">
        <v>0</v>
      </c>
      <c r="K33" s="298">
        <v>1.5435000000000002E-3</v>
      </c>
      <c r="L33" s="298">
        <v>0</v>
      </c>
    </row>
    <row r="34" spans="1:12">
      <c r="A34" s="306" t="s">
        <v>1054</v>
      </c>
      <c r="B34" s="298">
        <v>0</v>
      </c>
      <c r="C34" s="298">
        <v>0</v>
      </c>
      <c r="D34" s="299">
        <v>0</v>
      </c>
      <c r="E34" s="298">
        <v>29.3979818</v>
      </c>
      <c r="F34" s="298">
        <v>0</v>
      </c>
      <c r="G34" s="300">
        <v>1.6000000000000001E-3</v>
      </c>
      <c r="H34" s="299">
        <v>0.45</v>
      </c>
      <c r="I34" s="298">
        <v>12.1344911</v>
      </c>
      <c r="J34" s="299">
        <v>0.41276612736728746</v>
      </c>
      <c r="K34" s="298">
        <v>2.12988E-2</v>
      </c>
      <c r="L34" s="298">
        <v>0</v>
      </c>
    </row>
    <row r="35" spans="1:12">
      <c r="A35" s="306" t="s">
        <v>1055</v>
      </c>
      <c r="B35" s="298">
        <v>0</v>
      </c>
      <c r="C35" s="298">
        <v>0</v>
      </c>
      <c r="D35" s="299">
        <v>0</v>
      </c>
      <c r="E35" s="298">
        <v>44.05339</v>
      </c>
      <c r="F35" s="298">
        <v>0</v>
      </c>
      <c r="G35" s="300">
        <v>1.6000000000000001E-3</v>
      </c>
      <c r="H35" s="299">
        <v>0.45</v>
      </c>
      <c r="I35" s="298">
        <v>18.1837473</v>
      </c>
      <c r="J35" s="299">
        <v>0.41276612991644912</v>
      </c>
      <c r="K35" s="298">
        <v>3.1916699999999999E-2</v>
      </c>
      <c r="L35" s="298">
        <v>0</v>
      </c>
    </row>
    <row r="36" spans="1:12">
      <c r="A36" s="306" t="s">
        <v>1056</v>
      </c>
      <c r="B36" s="298">
        <v>5.0054000000000001E-3</v>
      </c>
      <c r="C36" s="298">
        <v>0</v>
      </c>
      <c r="D36" s="299">
        <v>0</v>
      </c>
      <c r="E36" s="298">
        <v>58.7225331</v>
      </c>
      <c r="F36" s="298">
        <v>1</v>
      </c>
      <c r="G36" s="300">
        <v>1.6000000000000001E-3</v>
      </c>
      <c r="H36" s="299">
        <v>0.45</v>
      </c>
      <c r="I36" s="298">
        <v>24.249385499999999</v>
      </c>
      <c r="J36" s="299">
        <v>0.41294856028613658</v>
      </c>
      <c r="K36" s="298">
        <v>4.3427100000000003E-2</v>
      </c>
      <c r="L36" s="298">
        <v>2.4700000000000001E-5</v>
      </c>
    </row>
    <row r="37" spans="1:12">
      <c r="A37" s="306" t="s">
        <v>550</v>
      </c>
      <c r="B37" s="307">
        <v>0</v>
      </c>
      <c r="C37" s="307">
        <v>0</v>
      </c>
      <c r="D37" s="308">
        <v>0</v>
      </c>
      <c r="E37" s="307">
        <v>95.105236000000005</v>
      </c>
      <c r="F37" s="307">
        <v>0</v>
      </c>
      <c r="G37" s="308">
        <v>1.6000000000000001E-3</v>
      </c>
      <c r="H37" s="308">
        <v>0.45</v>
      </c>
      <c r="I37" s="307">
        <v>39.256220200000001</v>
      </c>
      <c r="J37" s="308">
        <v>0.41276612993211015</v>
      </c>
      <c r="K37" s="307">
        <v>6.8903699999999998E-2</v>
      </c>
      <c r="L37" s="307">
        <v>10.9642757</v>
      </c>
    </row>
    <row r="38" spans="1:12">
      <c r="A38" s="306" t="s">
        <v>552</v>
      </c>
      <c r="B38" s="309" t="s">
        <v>553</v>
      </c>
      <c r="C38" s="310" t="s">
        <v>553</v>
      </c>
      <c r="D38" s="310" t="s">
        <v>551</v>
      </c>
      <c r="E38" s="310" t="s">
        <v>553</v>
      </c>
      <c r="F38" s="310" t="s">
        <v>553</v>
      </c>
      <c r="G38" s="310"/>
      <c r="H38" s="310"/>
      <c r="I38" s="310" t="s">
        <v>553</v>
      </c>
      <c r="J38" s="310" t="s">
        <v>551</v>
      </c>
      <c r="K38" s="310" t="s">
        <v>553</v>
      </c>
      <c r="L38" s="311" t="s">
        <v>553</v>
      </c>
    </row>
    <row r="39" spans="1:12">
      <c r="A39" s="305" t="s">
        <v>1077</v>
      </c>
      <c r="B39" s="312" t="s">
        <v>553</v>
      </c>
      <c r="C39" s="313" t="s">
        <v>553</v>
      </c>
      <c r="D39" s="310" t="s">
        <v>549</v>
      </c>
      <c r="E39" s="313" t="s">
        <v>553</v>
      </c>
      <c r="F39" s="313" t="s">
        <v>553</v>
      </c>
      <c r="G39" s="313"/>
      <c r="H39" s="310" t="s">
        <v>549</v>
      </c>
      <c r="I39" s="313" t="s">
        <v>553</v>
      </c>
      <c r="J39" s="313"/>
      <c r="K39" s="313" t="s">
        <v>553</v>
      </c>
      <c r="L39" s="314" t="s">
        <v>553</v>
      </c>
    </row>
    <row r="40" spans="1:12">
      <c r="A40" s="306" t="s">
        <v>1057</v>
      </c>
      <c r="B40" s="309" t="s">
        <v>553</v>
      </c>
      <c r="C40" s="310" t="s">
        <v>553</v>
      </c>
      <c r="D40" s="310" t="s">
        <v>551</v>
      </c>
      <c r="E40" s="310" t="s">
        <v>553</v>
      </c>
      <c r="F40" s="310" t="s">
        <v>553</v>
      </c>
      <c r="G40" s="310" t="s">
        <v>558</v>
      </c>
      <c r="H40" s="310" t="s">
        <v>549</v>
      </c>
      <c r="I40" s="310" t="s">
        <v>553</v>
      </c>
      <c r="J40" s="310" t="s">
        <v>551</v>
      </c>
      <c r="K40" s="310" t="s">
        <v>553</v>
      </c>
      <c r="L40" s="311" t="s">
        <v>553</v>
      </c>
    </row>
    <row r="41" spans="1:12">
      <c r="A41" s="306" t="s">
        <v>1051</v>
      </c>
      <c r="B41" s="309" t="s">
        <v>553</v>
      </c>
      <c r="C41" s="310" t="s">
        <v>553</v>
      </c>
      <c r="D41" s="310" t="s">
        <v>551</v>
      </c>
      <c r="E41" s="310" t="s">
        <v>553</v>
      </c>
      <c r="F41" s="310" t="s">
        <v>553</v>
      </c>
      <c r="G41" s="310" t="s">
        <v>558</v>
      </c>
      <c r="H41" s="310" t="s">
        <v>549</v>
      </c>
      <c r="I41" s="310" t="s">
        <v>553</v>
      </c>
      <c r="J41" s="310" t="s">
        <v>551</v>
      </c>
      <c r="K41" s="310" t="s">
        <v>553</v>
      </c>
      <c r="L41" s="311" t="s">
        <v>553</v>
      </c>
    </row>
    <row r="42" spans="1:12">
      <c r="A42" s="306" t="s">
        <v>1052</v>
      </c>
      <c r="B42" s="309" t="s">
        <v>553</v>
      </c>
      <c r="C42" s="310" t="s">
        <v>553</v>
      </c>
      <c r="D42" s="310" t="s">
        <v>551</v>
      </c>
      <c r="E42" s="310" t="s">
        <v>553</v>
      </c>
      <c r="F42" s="310" t="s">
        <v>553</v>
      </c>
      <c r="G42" s="310" t="s">
        <v>558</v>
      </c>
      <c r="H42" s="310" t="s">
        <v>549</v>
      </c>
      <c r="I42" s="310" t="s">
        <v>553</v>
      </c>
      <c r="J42" s="310" t="s">
        <v>551</v>
      </c>
      <c r="K42" s="310" t="s">
        <v>553</v>
      </c>
      <c r="L42" s="311" t="s">
        <v>553</v>
      </c>
    </row>
    <row r="43" spans="1:12">
      <c r="A43" s="306" t="s">
        <v>1053</v>
      </c>
      <c r="B43" s="309" t="s">
        <v>553</v>
      </c>
      <c r="C43" s="310" t="s">
        <v>553</v>
      </c>
      <c r="D43" s="310" t="s">
        <v>551</v>
      </c>
      <c r="E43" s="310" t="s">
        <v>553</v>
      </c>
      <c r="F43" s="310" t="s">
        <v>553</v>
      </c>
      <c r="G43" s="310" t="s">
        <v>558</v>
      </c>
      <c r="H43" s="310" t="s">
        <v>549</v>
      </c>
      <c r="I43" s="310" t="s">
        <v>553</v>
      </c>
      <c r="J43" s="310" t="s">
        <v>551</v>
      </c>
      <c r="K43" s="310" t="s">
        <v>553</v>
      </c>
      <c r="L43" s="311" t="s">
        <v>553</v>
      </c>
    </row>
    <row r="44" spans="1:12">
      <c r="A44" s="306" t="s">
        <v>1054</v>
      </c>
      <c r="B44" s="309" t="s">
        <v>553</v>
      </c>
      <c r="C44" s="310" t="s">
        <v>553</v>
      </c>
      <c r="D44" s="310" t="s">
        <v>551</v>
      </c>
      <c r="E44" s="310" t="s">
        <v>553</v>
      </c>
      <c r="F44" s="310" t="s">
        <v>553</v>
      </c>
      <c r="G44" s="310" t="s">
        <v>558</v>
      </c>
      <c r="H44" s="310" t="s">
        <v>549</v>
      </c>
      <c r="I44" s="310" t="s">
        <v>553</v>
      </c>
      <c r="J44" s="310" t="s">
        <v>551</v>
      </c>
      <c r="K44" s="310" t="s">
        <v>553</v>
      </c>
      <c r="L44" s="311" t="s">
        <v>553</v>
      </c>
    </row>
    <row r="45" spans="1:12">
      <c r="A45" s="306" t="s">
        <v>1055</v>
      </c>
      <c r="B45" s="309" t="s">
        <v>553</v>
      </c>
      <c r="C45" s="310" t="s">
        <v>553</v>
      </c>
      <c r="D45" s="310" t="s">
        <v>551</v>
      </c>
      <c r="E45" s="310" t="s">
        <v>553</v>
      </c>
      <c r="F45" s="310" t="s">
        <v>553</v>
      </c>
      <c r="G45" s="310" t="s">
        <v>558</v>
      </c>
      <c r="H45" s="310" t="s">
        <v>549</v>
      </c>
      <c r="I45" s="310" t="s">
        <v>553</v>
      </c>
      <c r="J45" s="310" t="s">
        <v>551</v>
      </c>
      <c r="K45" s="310" t="s">
        <v>553</v>
      </c>
      <c r="L45" s="311" t="s">
        <v>553</v>
      </c>
    </row>
    <row r="46" spans="1:12">
      <c r="A46" s="306" t="s">
        <v>1056</v>
      </c>
      <c r="B46" s="309" t="s">
        <v>553</v>
      </c>
      <c r="C46" s="310" t="s">
        <v>553</v>
      </c>
      <c r="D46" s="310" t="s">
        <v>551</v>
      </c>
      <c r="E46" s="310" t="s">
        <v>553</v>
      </c>
      <c r="F46" s="310" t="s">
        <v>553</v>
      </c>
      <c r="G46" s="310" t="s">
        <v>558</v>
      </c>
      <c r="H46" s="310" t="s">
        <v>549</v>
      </c>
      <c r="I46" s="310" t="s">
        <v>553</v>
      </c>
      <c r="J46" s="310" t="s">
        <v>551</v>
      </c>
      <c r="K46" s="310" t="s">
        <v>553</v>
      </c>
      <c r="L46" s="311" t="s">
        <v>553</v>
      </c>
    </row>
    <row r="47" spans="1:12">
      <c r="A47" s="315" t="s">
        <v>550</v>
      </c>
      <c r="B47" s="316" t="s">
        <v>553</v>
      </c>
      <c r="C47" s="317" t="s">
        <v>553</v>
      </c>
      <c r="D47" s="317" t="s">
        <v>551</v>
      </c>
      <c r="E47" s="317" t="s">
        <v>553</v>
      </c>
      <c r="F47" s="317" t="s">
        <v>553</v>
      </c>
      <c r="G47" s="317" t="s">
        <v>558</v>
      </c>
      <c r="H47" s="317" t="s">
        <v>549</v>
      </c>
      <c r="I47" s="317" t="s">
        <v>553</v>
      </c>
      <c r="J47" s="317" t="s">
        <v>551</v>
      </c>
      <c r="K47" s="317" t="s">
        <v>553</v>
      </c>
      <c r="L47" s="318" t="s">
        <v>553</v>
      </c>
    </row>
    <row r="48" spans="1:12">
      <c r="A48" s="319" t="s">
        <v>549</v>
      </c>
    </row>
    <row r="49" spans="1:12">
      <c r="A49" s="290" t="s">
        <v>1079</v>
      </c>
    </row>
    <row r="50" spans="1:12" ht="28.5" customHeight="1">
      <c r="A50" s="868" t="s">
        <v>547</v>
      </c>
      <c r="B50" s="875" t="s">
        <v>1065</v>
      </c>
      <c r="C50" s="876"/>
      <c r="D50" s="883" t="s">
        <v>1066</v>
      </c>
      <c r="E50" s="880" t="s">
        <v>1067</v>
      </c>
      <c r="F50" s="871" t="s">
        <v>1068</v>
      </c>
      <c r="G50" s="871" t="s">
        <v>1069</v>
      </c>
      <c r="H50" s="871" t="s">
        <v>1070</v>
      </c>
      <c r="I50" s="871" t="s">
        <v>1071</v>
      </c>
      <c r="J50" s="871" t="s">
        <v>1072</v>
      </c>
      <c r="K50" s="871" t="s">
        <v>1073</v>
      </c>
      <c r="L50" s="873" t="s">
        <v>1074</v>
      </c>
    </row>
    <row r="51" spans="1:12">
      <c r="A51" s="869"/>
      <c r="B51" s="877"/>
      <c r="C51" s="878"/>
      <c r="D51" s="884"/>
      <c r="E51" s="881"/>
      <c r="F51" s="872"/>
      <c r="G51" s="872"/>
      <c r="H51" s="872"/>
      <c r="I51" s="872"/>
      <c r="J51" s="872"/>
      <c r="K51" s="872"/>
      <c r="L51" s="874"/>
    </row>
    <row r="52" spans="1:12" ht="25.5">
      <c r="A52" s="870"/>
      <c r="B52" s="303" t="s">
        <v>1075</v>
      </c>
      <c r="C52" s="304" t="s">
        <v>548</v>
      </c>
      <c r="D52" s="886"/>
      <c r="E52" s="881"/>
      <c r="F52" s="872"/>
      <c r="G52" s="872"/>
      <c r="H52" s="872"/>
      <c r="I52" s="872"/>
      <c r="J52" s="872"/>
      <c r="K52" s="872"/>
      <c r="L52" s="874"/>
    </row>
    <row r="53" spans="1:12">
      <c r="A53" s="293" t="s">
        <v>1076</v>
      </c>
      <c r="B53" s="294">
        <v>1100728.0095969001</v>
      </c>
      <c r="C53" s="294">
        <v>1765900.6877408</v>
      </c>
      <c r="D53" s="295"/>
      <c r="E53" s="294">
        <v>1181175.6386173004</v>
      </c>
      <c r="F53" s="294">
        <v>140</v>
      </c>
      <c r="G53" s="296"/>
      <c r="H53" s="295"/>
      <c r="I53" s="294">
        <v>465236.2591391991</v>
      </c>
      <c r="J53" s="295">
        <v>0.39387559642172332</v>
      </c>
      <c r="K53" s="294">
        <v>691.53164199275011</v>
      </c>
      <c r="L53" s="294">
        <v>273.22494973899995</v>
      </c>
    </row>
    <row r="54" spans="1:12">
      <c r="A54" s="297" t="s">
        <v>1050</v>
      </c>
      <c r="B54" s="298">
        <v>678855.72209879989</v>
      </c>
      <c r="C54" s="298">
        <v>1670335.9019237999</v>
      </c>
      <c r="D54" s="299">
        <v>4.0800000000000003E-2</v>
      </c>
      <c r="E54" s="298">
        <v>746940.42012450006</v>
      </c>
      <c r="F54" s="298">
        <v>74</v>
      </c>
      <c r="G54" s="300">
        <v>6.9999999999999999E-4</v>
      </c>
      <c r="H54" s="299">
        <v>0.45</v>
      </c>
      <c r="I54" s="298">
        <v>261896.87082499999</v>
      </c>
      <c r="J54" s="299">
        <v>0.35062618619748415</v>
      </c>
      <c r="K54" s="298">
        <v>256.78165439999998</v>
      </c>
      <c r="L54" s="298">
        <v>246.1805008</v>
      </c>
    </row>
    <row r="55" spans="1:12">
      <c r="A55" s="297" t="s">
        <v>1051</v>
      </c>
      <c r="B55" s="298">
        <v>388503.13266730006</v>
      </c>
      <c r="C55" s="298">
        <v>91856.05436319999</v>
      </c>
      <c r="D55" s="299">
        <v>0.19289999999999999</v>
      </c>
      <c r="E55" s="298">
        <v>395075.68924600002</v>
      </c>
      <c r="F55" s="298">
        <v>29</v>
      </c>
      <c r="G55" s="300">
        <v>1.8E-3</v>
      </c>
      <c r="H55" s="299">
        <v>0.45</v>
      </c>
      <c r="I55" s="298">
        <v>171956.8874454991</v>
      </c>
      <c r="J55" s="299">
        <v>0.43525049028877971</v>
      </c>
      <c r="K55" s="298">
        <v>304.94285679275004</v>
      </c>
      <c r="L55" s="298">
        <v>3.4184074390000023</v>
      </c>
    </row>
    <row r="56" spans="1:12">
      <c r="A56" s="297" t="s">
        <v>1052</v>
      </c>
      <c r="B56" s="298">
        <v>14498.19497</v>
      </c>
      <c r="C56" s="298">
        <v>2.9999999999999997E-5</v>
      </c>
      <c r="D56" s="299">
        <v>0</v>
      </c>
      <c r="E56" s="298">
        <v>14498.19497</v>
      </c>
      <c r="F56" s="298">
        <v>2</v>
      </c>
      <c r="G56" s="300">
        <v>4.4999999999999997E-3</v>
      </c>
      <c r="H56" s="299">
        <v>0</v>
      </c>
      <c r="I56" s="298">
        <v>13346.132117699999</v>
      </c>
      <c r="J56" s="299">
        <v>0.92053749762064341</v>
      </c>
      <c r="K56" s="298">
        <v>29.228361099999997</v>
      </c>
      <c r="L56" s="298">
        <v>0.12080070000000001</v>
      </c>
    </row>
    <row r="57" spans="1:12">
      <c r="A57" s="297" t="s">
        <v>1053</v>
      </c>
      <c r="B57" s="298">
        <v>18869.725459500001</v>
      </c>
      <c r="C57" s="298">
        <v>0</v>
      </c>
      <c r="D57" s="299">
        <v>0.2</v>
      </c>
      <c r="E57" s="298">
        <v>18882.740387499998</v>
      </c>
      <c r="F57" s="298">
        <v>2</v>
      </c>
      <c r="G57" s="300">
        <v>6.0000000000000001E-3</v>
      </c>
      <c r="H57" s="299">
        <v>0.45</v>
      </c>
      <c r="I57" s="298">
        <v>15152.3958327</v>
      </c>
      <c r="J57" s="299">
        <v>0.80244686532525678</v>
      </c>
      <c r="K57" s="298">
        <v>51.383252500000005</v>
      </c>
      <c r="L57" s="298">
        <v>20.168026600000001</v>
      </c>
    </row>
    <row r="58" spans="1:12">
      <c r="A58" s="297" t="s">
        <v>1054</v>
      </c>
      <c r="B58" s="298">
        <v>0</v>
      </c>
      <c r="C58" s="298">
        <v>2424.2259929000002</v>
      </c>
      <c r="D58" s="299">
        <v>0.2</v>
      </c>
      <c r="E58" s="298">
        <v>5057.3597597000007</v>
      </c>
      <c r="F58" s="298">
        <v>3</v>
      </c>
      <c r="G58" s="300">
        <v>2.8E-3</v>
      </c>
      <c r="H58" s="299">
        <v>0.45</v>
      </c>
      <c r="I58" s="298">
        <v>2148.8439202</v>
      </c>
      <c r="J58" s="299">
        <v>0</v>
      </c>
      <c r="K58" s="298">
        <v>6.4402360999999999</v>
      </c>
      <c r="L58" s="298">
        <v>1.1686352</v>
      </c>
    </row>
    <row r="59" spans="1:12">
      <c r="A59" s="297" t="s">
        <v>1055</v>
      </c>
      <c r="B59" s="298">
        <v>0</v>
      </c>
      <c r="C59" s="298">
        <v>0</v>
      </c>
      <c r="D59" s="299">
        <v>0.2</v>
      </c>
      <c r="E59" s="298">
        <v>463.09864210000001</v>
      </c>
      <c r="F59" s="298">
        <v>1</v>
      </c>
      <c r="G59" s="300">
        <v>1E-3</v>
      </c>
      <c r="H59" s="299">
        <v>0.45</v>
      </c>
      <c r="I59" s="298">
        <v>108.9528633</v>
      </c>
      <c r="J59" s="299">
        <v>0.23526923509413589</v>
      </c>
      <c r="K59" s="298">
        <v>0.20214259999999998</v>
      </c>
      <c r="L59" s="298">
        <v>3.7798100000000001E-2</v>
      </c>
    </row>
    <row r="60" spans="1:12">
      <c r="A60" s="297" t="s">
        <v>1056</v>
      </c>
      <c r="B60" s="298">
        <v>1.2344013</v>
      </c>
      <c r="C60" s="298">
        <v>1284.5054309</v>
      </c>
      <c r="D60" s="299">
        <v>0.2</v>
      </c>
      <c r="E60" s="298">
        <v>258.13548750000001</v>
      </c>
      <c r="F60" s="298">
        <v>29</v>
      </c>
      <c r="G60" s="300">
        <v>0.36630000000000001</v>
      </c>
      <c r="H60" s="299">
        <v>0.45</v>
      </c>
      <c r="I60" s="298">
        <v>626.1761348</v>
      </c>
      <c r="J60" s="299">
        <v>2.4257654027519173</v>
      </c>
      <c r="K60" s="298">
        <v>42.553138500000003</v>
      </c>
      <c r="L60" s="298">
        <v>2.1307809000000004</v>
      </c>
    </row>
    <row r="61" spans="1:12">
      <c r="A61" s="297" t="s">
        <v>550</v>
      </c>
      <c r="B61" s="307">
        <v>0</v>
      </c>
      <c r="C61" s="307">
        <v>0</v>
      </c>
      <c r="D61" s="308">
        <v>0</v>
      </c>
      <c r="E61" s="307">
        <v>0</v>
      </c>
      <c r="F61" s="307">
        <v>0</v>
      </c>
      <c r="G61" s="308">
        <v>0</v>
      </c>
      <c r="H61" s="308">
        <v>0</v>
      </c>
      <c r="I61" s="307">
        <v>0</v>
      </c>
      <c r="J61" s="308">
        <v>0</v>
      </c>
      <c r="K61" s="307">
        <v>0</v>
      </c>
      <c r="L61" s="307">
        <v>0</v>
      </c>
    </row>
    <row r="62" spans="1:12">
      <c r="A62" s="297" t="s">
        <v>552</v>
      </c>
      <c r="B62" s="309" t="s">
        <v>553</v>
      </c>
      <c r="C62" s="310" t="s">
        <v>553</v>
      </c>
      <c r="D62" s="310" t="s">
        <v>551</v>
      </c>
      <c r="E62" s="310" t="s">
        <v>553</v>
      </c>
      <c r="F62" s="310" t="s">
        <v>553</v>
      </c>
      <c r="G62" s="310"/>
      <c r="H62" s="310"/>
      <c r="I62" s="310" t="s">
        <v>553</v>
      </c>
      <c r="J62" s="310" t="s">
        <v>551</v>
      </c>
      <c r="K62" s="310" t="s">
        <v>553</v>
      </c>
      <c r="L62" s="311" t="s">
        <v>553</v>
      </c>
    </row>
    <row r="63" spans="1:12">
      <c r="A63" s="293" t="s">
        <v>1077</v>
      </c>
      <c r="B63" s="312" t="s">
        <v>553</v>
      </c>
      <c r="C63" s="313" t="s">
        <v>553</v>
      </c>
      <c r="D63" s="310" t="s">
        <v>549</v>
      </c>
      <c r="E63" s="313" t="s">
        <v>553</v>
      </c>
      <c r="F63" s="313" t="s">
        <v>553</v>
      </c>
      <c r="G63" s="313"/>
      <c r="H63" s="310" t="s">
        <v>549</v>
      </c>
      <c r="I63" s="313" t="s">
        <v>553</v>
      </c>
      <c r="J63" s="313"/>
      <c r="K63" s="313" t="s">
        <v>553</v>
      </c>
      <c r="L63" s="314" t="s">
        <v>553</v>
      </c>
    </row>
    <row r="64" spans="1:12">
      <c r="A64" s="297" t="s">
        <v>1057</v>
      </c>
      <c r="B64" s="309" t="s">
        <v>553</v>
      </c>
      <c r="C64" s="310" t="s">
        <v>553</v>
      </c>
      <c r="D64" s="310" t="s">
        <v>551</v>
      </c>
      <c r="E64" s="310" t="s">
        <v>553</v>
      </c>
      <c r="F64" s="310" t="s">
        <v>553</v>
      </c>
      <c r="G64" s="310" t="s">
        <v>558</v>
      </c>
      <c r="H64" s="310" t="s">
        <v>549</v>
      </c>
      <c r="I64" s="310" t="s">
        <v>553</v>
      </c>
      <c r="J64" s="310" t="s">
        <v>551</v>
      </c>
      <c r="K64" s="310" t="s">
        <v>553</v>
      </c>
      <c r="L64" s="311" t="s">
        <v>553</v>
      </c>
    </row>
    <row r="65" spans="1:12">
      <c r="A65" s="297" t="s">
        <v>1051</v>
      </c>
      <c r="B65" s="309" t="s">
        <v>553</v>
      </c>
      <c r="C65" s="310" t="s">
        <v>553</v>
      </c>
      <c r="D65" s="310" t="s">
        <v>551</v>
      </c>
      <c r="E65" s="310" t="s">
        <v>553</v>
      </c>
      <c r="F65" s="310" t="s">
        <v>553</v>
      </c>
      <c r="G65" s="310" t="s">
        <v>558</v>
      </c>
      <c r="H65" s="310" t="s">
        <v>549</v>
      </c>
      <c r="I65" s="310" t="s">
        <v>553</v>
      </c>
      <c r="J65" s="310" t="s">
        <v>551</v>
      </c>
      <c r="K65" s="310" t="s">
        <v>553</v>
      </c>
      <c r="L65" s="311" t="s">
        <v>553</v>
      </c>
    </row>
    <row r="66" spans="1:12">
      <c r="A66" s="297" t="s">
        <v>1052</v>
      </c>
      <c r="B66" s="309" t="s">
        <v>553</v>
      </c>
      <c r="C66" s="310" t="s">
        <v>553</v>
      </c>
      <c r="D66" s="310" t="s">
        <v>551</v>
      </c>
      <c r="E66" s="310" t="s">
        <v>553</v>
      </c>
      <c r="F66" s="310" t="s">
        <v>553</v>
      </c>
      <c r="G66" s="310" t="s">
        <v>558</v>
      </c>
      <c r="H66" s="310" t="s">
        <v>549</v>
      </c>
      <c r="I66" s="310" t="s">
        <v>553</v>
      </c>
      <c r="J66" s="310" t="s">
        <v>551</v>
      </c>
      <c r="K66" s="310" t="s">
        <v>553</v>
      </c>
      <c r="L66" s="311" t="s">
        <v>553</v>
      </c>
    </row>
    <row r="67" spans="1:12">
      <c r="A67" s="297" t="s">
        <v>1053</v>
      </c>
      <c r="B67" s="309" t="s">
        <v>553</v>
      </c>
      <c r="C67" s="310" t="s">
        <v>553</v>
      </c>
      <c r="D67" s="310" t="s">
        <v>551</v>
      </c>
      <c r="E67" s="310" t="s">
        <v>553</v>
      </c>
      <c r="F67" s="310" t="s">
        <v>553</v>
      </c>
      <c r="G67" s="310" t="s">
        <v>558</v>
      </c>
      <c r="H67" s="310" t="s">
        <v>549</v>
      </c>
      <c r="I67" s="310" t="s">
        <v>553</v>
      </c>
      <c r="J67" s="310" t="s">
        <v>551</v>
      </c>
      <c r="K67" s="310" t="s">
        <v>553</v>
      </c>
      <c r="L67" s="311" t="s">
        <v>553</v>
      </c>
    </row>
    <row r="68" spans="1:12">
      <c r="A68" s="297" t="s">
        <v>1054</v>
      </c>
      <c r="B68" s="309" t="s">
        <v>553</v>
      </c>
      <c r="C68" s="310" t="s">
        <v>553</v>
      </c>
      <c r="D68" s="310" t="s">
        <v>551</v>
      </c>
      <c r="E68" s="310" t="s">
        <v>553</v>
      </c>
      <c r="F68" s="310" t="s">
        <v>553</v>
      </c>
      <c r="G68" s="310" t="s">
        <v>558</v>
      </c>
      <c r="H68" s="310" t="s">
        <v>549</v>
      </c>
      <c r="I68" s="310" t="s">
        <v>553</v>
      </c>
      <c r="J68" s="310" t="s">
        <v>551</v>
      </c>
      <c r="K68" s="310" t="s">
        <v>553</v>
      </c>
      <c r="L68" s="311" t="s">
        <v>553</v>
      </c>
    </row>
    <row r="69" spans="1:12">
      <c r="A69" s="297" t="s">
        <v>1055</v>
      </c>
      <c r="B69" s="309" t="s">
        <v>553</v>
      </c>
      <c r="C69" s="310" t="s">
        <v>553</v>
      </c>
      <c r="D69" s="310" t="s">
        <v>551</v>
      </c>
      <c r="E69" s="310" t="s">
        <v>553</v>
      </c>
      <c r="F69" s="310" t="s">
        <v>553</v>
      </c>
      <c r="G69" s="310" t="s">
        <v>558</v>
      </c>
      <c r="H69" s="310" t="s">
        <v>549</v>
      </c>
      <c r="I69" s="310" t="s">
        <v>553</v>
      </c>
      <c r="J69" s="310" t="s">
        <v>551</v>
      </c>
      <c r="K69" s="310" t="s">
        <v>553</v>
      </c>
      <c r="L69" s="311" t="s">
        <v>553</v>
      </c>
    </row>
    <row r="70" spans="1:12">
      <c r="A70" s="297" t="s">
        <v>1056</v>
      </c>
      <c r="B70" s="309" t="s">
        <v>553</v>
      </c>
      <c r="C70" s="310" t="s">
        <v>553</v>
      </c>
      <c r="D70" s="310" t="s">
        <v>551</v>
      </c>
      <c r="E70" s="310" t="s">
        <v>553</v>
      </c>
      <c r="F70" s="310" t="s">
        <v>553</v>
      </c>
      <c r="G70" s="310" t="s">
        <v>558</v>
      </c>
      <c r="H70" s="310" t="s">
        <v>549</v>
      </c>
      <c r="I70" s="310" t="s">
        <v>553</v>
      </c>
      <c r="J70" s="310" t="s">
        <v>551</v>
      </c>
      <c r="K70" s="310" t="s">
        <v>553</v>
      </c>
      <c r="L70" s="311" t="s">
        <v>553</v>
      </c>
    </row>
    <row r="71" spans="1:12">
      <c r="A71" s="301" t="s">
        <v>550</v>
      </c>
      <c r="B71" s="316" t="s">
        <v>553</v>
      </c>
      <c r="C71" s="317" t="s">
        <v>553</v>
      </c>
      <c r="D71" s="317" t="s">
        <v>551</v>
      </c>
      <c r="E71" s="317" t="s">
        <v>553</v>
      </c>
      <c r="F71" s="317" t="s">
        <v>553</v>
      </c>
      <c r="G71" s="317" t="s">
        <v>558</v>
      </c>
      <c r="H71" s="317" t="s">
        <v>549</v>
      </c>
      <c r="I71" s="317" t="s">
        <v>553</v>
      </c>
      <c r="J71" s="317" t="s">
        <v>551</v>
      </c>
      <c r="K71" s="317" t="s">
        <v>553</v>
      </c>
      <c r="L71" s="318" t="s">
        <v>553</v>
      </c>
    </row>
    <row r="72" spans="1:12">
      <c r="A72" s="319" t="s">
        <v>549</v>
      </c>
    </row>
    <row r="73" spans="1:12">
      <c r="A73" s="290" t="s">
        <v>1080</v>
      </c>
    </row>
    <row r="74" spans="1:12" ht="28.5" customHeight="1">
      <c r="A74" s="868" t="s">
        <v>547</v>
      </c>
      <c r="B74" s="875" t="s">
        <v>1065</v>
      </c>
      <c r="C74" s="876"/>
      <c r="D74" s="883" t="s">
        <v>1066</v>
      </c>
      <c r="E74" s="880" t="s">
        <v>1067</v>
      </c>
      <c r="F74" s="871" t="s">
        <v>1068</v>
      </c>
      <c r="G74" s="871" t="s">
        <v>1069</v>
      </c>
      <c r="H74" s="871" t="s">
        <v>1070</v>
      </c>
      <c r="I74" s="871" t="s">
        <v>1071</v>
      </c>
      <c r="J74" s="871" t="s">
        <v>1072</v>
      </c>
      <c r="K74" s="871" t="s">
        <v>1073</v>
      </c>
      <c r="L74" s="873" t="s">
        <v>1074</v>
      </c>
    </row>
    <row r="75" spans="1:12">
      <c r="A75" s="869"/>
      <c r="B75" s="877"/>
      <c r="C75" s="878"/>
      <c r="D75" s="884"/>
      <c r="E75" s="881"/>
      <c r="F75" s="872"/>
      <c r="G75" s="872"/>
      <c r="H75" s="872"/>
      <c r="I75" s="872"/>
      <c r="J75" s="872"/>
      <c r="K75" s="872"/>
      <c r="L75" s="874"/>
    </row>
    <row r="76" spans="1:12" ht="25.5">
      <c r="A76" s="870"/>
      <c r="B76" s="303" t="s">
        <v>1075</v>
      </c>
      <c r="C76" s="304" t="s">
        <v>548</v>
      </c>
      <c r="D76" s="886"/>
      <c r="E76" s="881"/>
      <c r="F76" s="872"/>
      <c r="G76" s="872"/>
      <c r="H76" s="872"/>
      <c r="I76" s="872"/>
      <c r="J76" s="872"/>
      <c r="K76" s="872"/>
      <c r="L76" s="874"/>
    </row>
    <row r="77" spans="1:12">
      <c r="A77" s="293" t="s">
        <v>1076</v>
      </c>
      <c r="B77" s="294">
        <v>9772507.7568826117</v>
      </c>
      <c r="C77" s="294">
        <v>10481671.862184435</v>
      </c>
      <c r="D77" s="295"/>
      <c r="E77" s="294">
        <v>10812732.438738206</v>
      </c>
      <c r="F77" s="294">
        <v>1992</v>
      </c>
      <c r="G77" s="296"/>
      <c r="H77" s="295"/>
      <c r="I77" s="294">
        <v>7222284.4812497003</v>
      </c>
      <c r="J77" s="295">
        <f>I77/E77</f>
        <v>0.6679425873310989</v>
      </c>
      <c r="K77" s="294">
        <v>127746.09404820003</v>
      </c>
      <c r="L77" s="294">
        <v>252131.86878991191</v>
      </c>
    </row>
    <row r="78" spans="1:12">
      <c r="A78" s="297" t="s">
        <v>1050</v>
      </c>
      <c r="B78" s="298">
        <v>1317081.0535442724</v>
      </c>
      <c r="C78" s="298">
        <v>1301615.1360704068</v>
      </c>
      <c r="D78" s="299">
        <v>7.7399999999999997E-2</v>
      </c>
      <c r="E78" s="298">
        <v>1208089.5502297964</v>
      </c>
      <c r="F78" s="298">
        <v>47</v>
      </c>
      <c r="G78" s="300">
        <v>1.1000000000000001E-3</v>
      </c>
      <c r="H78" s="299">
        <v>0.44969999999999999</v>
      </c>
      <c r="I78" s="298">
        <v>404336.76890039985</v>
      </c>
      <c r="J78" s="299">
        <v>0.33469105731730653</v>
      </c>
      <c r="K78" s="298">
        <v>675.24436550002326</v>
      </c>
      <c r="L78" s="298">
        <v>615.41964050002639</v>
      </c>
    </row>
    <row r="79" spans="1:12">
      <c r="A79" s="297" t="s">
        <v>1051</v>
      </c>
      <c r="B79" s="298">
        <v>3504490.8676585997</v>
      </c>
      <c r="C79" s="298">
        <v>3421858.2545158002</v>
      </c>
      <c r="D79" s="299">
        <v>9.1300000000000006E-2</v>
      </c>
      <c r="E79" s="298">
        <v>3816583.5658141999</v>
      </c>
      <c r="F79" s="298">
        <v>65</v>
      </c>
      <c r="G79" s="300">
        <v>1.9E-3</v>
      </c>
      <c r="H79" s="299">
        <v>0.44850000000000001</v>
      </c>
      <c r="I79" s="298">
        <v>1760852.6229904999</v>
      </c>
      <c r="J79" s="299">
        <v>0.46136881130096613</v>
      </c>
      <c r="K79" s="298">
        <v>3297.7136625000003</v>
      </c>
      <c r="L79" s="298">
        <v>3578.9704002999997</v>
      </c>
    </row>
    <row r="80" spans="1:12">
      <c r="A80" s="297" t="s">
        <v>1052</v>
      </c>
      <c r="B80" s="298">
        <v>223892.27294</v>
      </c>
      <c r="C80" s="298">
        <v>1946619.7975883</v>
      </c>
      <c r="D80" s="299">
        <v>0.2268</v>
      </c>
      <c r="E80" s="298">
        <v>658218.02171710005</v>
      </c>
      <c r="F80" s="298">
        <v>37</v>
      </c>
      <c r="G80" s="300">
        <v>3.3999999999999998E-3</v>
      </c>
      <c r="H80" s="299">
        <v>0.40460000000000002</v>
      </c>
      <c r="I80" s="298">
        <v>358834.92012730002</v>
      </c>
      <c r="J80" s="299">
        <v>0.54516119019531517</v>
      </c>
      <c r="K80" s="298">
        <v>889.79460569999992</v>
      </c>
      <c r="L80" s="298">
        <v>959.29832929999998</v>
      </c>
    </row>
    <row r="81" spans="1:12">
      <c r="A81" s="297" t="s">
        <v>1053</v>
      </c>
      <c r="B81" s="298">
        <v>1757816.8379191998</v>
      </c>
      <c r="C81" s="298">
        <v>1348870.6015471001</v>
      </c>
      <c r="D81" s="299">
        <v>0.161</v>
      </c>
      <c r="E81" s="298">
        <v>1888580.4355269</v>
      </c>
      <c r="F81" s="298">
        <v>98</v>
      </c>
      <c r="G81" s="300">
        <v>6.1999999999999998E-3</v>
      </c>
      <c r="H81" s="299">
        <v>0.44579999999999997</v>
      </c>
      <c r="I81" s="298">
        <v>1505957.6258094001</v>
      </c>
      <c r="J81" s="299">
        <v>0.79740189905612835</v>
      </c>
      <c r="K81" s="298">
        <v>5179.1205946999999</v>
      </c>
      <c r="L81" s="298">
        <v>16171.2205158</v>
      </c>
    </row>
    <row r="82" spans="1:12">
      <c r="A82" s="297" t="s">
        <v>1054</v>
      </c>
      <c r="B82" s="298">
        <v>2299413.1797543392</v>
      </c>
      <c r="C82" s="298">
        <v>2127812.3510461296</v>
      </c>
      <c r="D82" s="299">
        <v>0.26779999999999998</v>
      </c>
      <c r="E82" s="298">
        <v>2575439.1803337103</v>
      </c>
      <c r="F82" s="298">
        <v>204</v>
      </c>
      <c r="G82" s="300">
        <v>1.24E-2</v>
      </c>
      <c r="H82" s="299">
        <v>0.44330000000000003</v>
      </c>
      <c r="I82" s="298">
        <v>2614385.3963298998</v>
      </c>
      <c r="J82" s="299">
        <v>1.0151221649082558</v>
      </c>
      <c r="K82" s="298">
        <v>13990.1271836</v>
      </c>
      <c r="L82" s="298">
        <v>12399.781425411909</v>
      </c>
    </row>
    <row r="83" spans="1:12">
      <c r="A83" s="297" t="s">
        <v>1055</v>
      </c>
      <c r="B83" s="298">
        <v>467949.95571760001</v>
      </c>
      <c r="C83" s="298">
        <v>201893.67344760001</v>
      </c>
      <c r="D83" s="299">
        <v>0.2041</v>
      </c>
      <c r="E83" s="298">
        <v>429875.31358650001</v>
      </c>
      <c r="F83" s="298">
        <v>69</v>
      </c>
      <c r="G83" s="300">
        <v>2.76E-2</v>
      </c>
      <c r="H83" s="299">
        <v>0.43209999999999998</v>
      </c>
      <c r="I83" s="298">
        <v>542120.7984799</v>
      </c>
      <c r="J83" s="299">
        <v>1.261111725530184</v>
      </c>
      <c r="K83" s="298">
        <v>5132.3281898999994</v>
      </c>
      <c r="L83" s="298">
        <v>13930.22098</v>
      </c>
    </row>
    <row r="84" spans="1:12">
      <c r="A84" s="297" t="s">
        <v>1056</v>
      </c>
      <c r="B84" s="298">
        <v>10005.0783918</v>
      </c>
      <c r="C84" s="298">
        <v>41421.481110000001</v>
      </c>
      <c r="D84" s="299">
        <v>0.17560000000000001</v>
      </c>
      <c r="E84" s="298">
        <v>17278.5036138</v>
      </c>
      <c r="F84" s="298">
        <v>1143</v>
      </c>
      <c r="G84" s="300">
        <v>0.1172</v>
      </c>
      <c r="H84" s="299">
        <v>0.43259999999999998</v>
      </c>
      <c r="I84" s="298">
        <v>35781.701683499996</v>
      </c>
      <c r="J84" s="299">
        <v>2.0708796596785071</v>
      </c>
      <c r="K84" s="298">
        <v>876.83437379999998</v>
      </c>
      <c r="L84" s="298">
        <v>402.50807950000001</v>
      </c>
    </row>
    <row r="85" spans="1:12">
      <c r="A85" s="297" t="s">
        <v>550</v>
      </c>
      <c r="B85" s="307">
        <v>191858.51095680002</v>
      </c>
      <c r="C85" s="307">
        <v>91580.566859099999</v>
      </c>
      <c r="D85" s="308">
        <v>0.373</v>
      </c>
      <c r="E85" s="307">
        <v>218667.86791620002</v>
      </c>
      <c r="F85" s="307">
        <v>329</v>
      </c>
      <c r="G85" s="308">
        <v>0.99980000000000002</v>
      </c>
      <c r="H85" s="308">
        <v>0.44690000000000002</v>
      </c>
      <c r="I85" s="307">
        <v>14.6469288</v>
      </c>
      <c r="J85" s="308">
        <v>6.6982538127701216E-5</v>
      </c>
      <c r="K85" s="307">
        <v>97704.93107250001</v>
      </c>
      <c r="L85" s="307">
        <v>204074.44941909998</v>
      </c>
    </row>
    <row r="86" spans="1:12">
      <c r="A86" s="297" t="s">
        <v>552</v>
      </c>
      <c r="B86" s="309" t="s">
        <v>553</v>
      </c>
      <c r="C86" s="310" t="s">
        <v>553</v>
      </c>
      <c r="D86" s="310" t="s">
        <v>549</v>
      </c>
      <c r="E86" s="310" t="s">
        <v>553</v>
      </c>
      <c r="F86" s="310" t="s">
        <v>553</v>
      </c>
      <c r="G86" s="310"/>
      <c r="H86" s="310" t="s">
        <v>549</v>
      </c>
      <c r="I86" s="310" t="s">
        <v>553</v>
      </c>
      <c r="J86" s="310" t="s">
        <v>551</v>
      </c>
      <c r="K86" s="310" t="s">
        <v>553</v>
      </c>
      <c r="L86" s="311" t="s">
        <v>553</v>
      </c>
    </row>
    <row r="87" spans="1:12">
      <c r="A87" s="293" t="s">
        <v>1077</v>
      </c>
      <c r="B87" s="312" t="s">
        <v>553</v>
      </c>
      <c r="C87" s="313" t="s">
        <v>553</v>
      </c>
      <c r="D87" s="310" t="s">
        <v>549</v>
      </c>
      <c r="E87" s="313" t="s">
        <v>553</v>
      </c>
      <c r="F87" s="313" t="s">
        <v>553</v>
      </c>
      <c r="G87" s="313"/>
      <c r="H87" s="310"/>
      <c r="I87" s="313" t="s">
        <v>553</v>
      </c>
      <c r="J87" s="313"/>
      <c r="K87" s="313" t="s">
        <v>553</v>
      </c>
      <c r="L87" s="314" t="s">
        <v>553</v>
      </c>
    </row>
    <row r="88" spans="1:12">
      <c r="A88" s="297" t="s">
        <v>1057</v>
      </c>
      <c r="B88" s="309" t="s">
        <v>553</v>
      </c>
      <c r="C88" s="310" t="s">
        <v>553</v>
      </c>
      <c r="D88" s="310" t="s">
        <v>551</v>
      </c>
      <c r="E88" s="310" t="s">
        <v>553</v>
      </c>
      <c r="F88" s="310" t="s">
        <v>553</v>
      </c>
      <c r="G88" s="310" t="s">
        <v>558</v>
      </c>
      <c r="H88" s="310" t="s">
        <v>551</v>
      </c>
      <c r="I88" s="310" t="s">
        <v>553</v>
      </c>
      <c r="J88" s="310" t="s">
        <v>551</v>
      </c>
      <c r="K88" s="310" t="s">
        <v>553</v>
      </c>
      <c r="L88" s="311" t="s">
        <v>553</v>
      </c>
    </row>
    <row r="89" spans="1:12">
      <c r="A89" s="297" t="s">
        <v>1051</v>
      </c>
      <c r="B89" s="309" t="s">
        <v>553</v>
      </c>
      <c r="C89" s="310" t="s">
        <v>553</v>
      </c>
      <c r="D89" s="310" t="s">
        <v>551</v>
      </c>
      <c r="E89" s="310" t="s">
        <v>553</v>
      </c>
      <c r="F89" s="310" t="s">
        <v>553</v>
      </c>
      <c r="G89" s="310" t="s">
        <v>558</v>
      </c>
      <c r="H89" s="310" t="s">
        <v>551</v>
      </c>
      <c r="I89" s="310" t="s">
        <v>553</v>
      </c>
      <c r="J89" s="310" t="s">
        <v>551</v>
      </c>
      <c r="K89" s="310" t="s">
        <v>553</v>
      </c>
      <c r="L89" s="311" t="s">
        <v>553</v>
      </c>
    </row>
    <row r="90" spans="1:12">
      <c r="A90" s="297" t="s">
        <v>1052</v>
      </c>
      <c r="B90" s="309" t="s">
        <v>553</v>
      </c>
      <c r="C90" s="310" t="s">
        <v>553</v>
      </c>
      <c r="D90" s="310" t="s">
        <v>551</v>
      </c>
      <c r="E90" s="310" t="s">
        <v>553</v>
      </c>
      <c r="F90" s="310" t="s">
        <v>553</v>
      </c>
      <c r="G90" s="310" t="s">
        <v>558</v>
      </c>
      <c r="H90" s="310" t="s">
        <v>551</v>
      </c>
      <c r="I90" s="310" t="s">
        <v>553</v>
      </c>
      <c r="J90" s="310" t="s">
        <v>551</v>
      </c>
      <c r="K90" s="310" t="s">
        <v>553</v>
      </c>
      <c r="L90" s="311" t="s">
        <v>553</v>
      </c>
    </row>
    <row r="91" spans="1:12">
      <c r="A91" s="297" t="s">
        <v>1053</v>
      </c>
      <c r="B91" s="309" t="s">
        <v>553</v>
      </c>
      <c r="C91" s="310" t="s">
        <v>553</v>
      </c>
      <c r="D91" s="310" t="s">
        <v>551</v>
      </c>
      <c r="E91" s="310" t="s">
        <v>553</v>
      </c>
      <c r="F91" s="310" t="s">
        <v>553</v>
      </c>
      <c r="G91" s="310" t="s">
        <v>558</v>
      </c>
      <c r="H91" s="310" t="s">
        <v>551</v>
      </c>
      <c r="I91" s="310" t="s">
        <v>553</v>
      </c>
      <c r="J91" s="310" t="s">
        <v>551</v>
      </c>
      <c r="K91" s="310" t="s">
        <v>553</v>
      </c>
      <c r="L91" s="311" t="s">
        <v>553</v>
      </c>
    </row>
    <row r="92" spans="1:12">
      <c r="A92" s="297" t="s">
        <v>1054</v>
      </c>
      <c r="B92" s="309" t="s">
        <v>553</v>
      </c>
      <c r="C92" s="310" t="s">
        <v>553</v>
      </c>
      <c r="D92" s="310" t="s">
        <v>551</v>
      </c>
      <c r="E92" s="310" t="s">
        <v>553</v>
      </c>
      <c r="F92" s="310" t="s">
        <v>553</v>
      </c>
      <c r="G92" s="310" t="s">
        <v>558</v>
      </c>
      <c r="H92" s="310" t="s">
        <v>551</v>
      </c>
      <c r="I92" s="310" t="s">
        <v>553</v>
      </c>
      <c r="J92" s="310" t="s">
        <v>551</v>
      </c>
      <c r="K92" s="310" t="s">
        <v>553</v>
      </c>
      <c r="L92" s="311" t="s">
        <v>553</v>
      </c>
    </row>
    <row r="93" spans="1:12">
      <c r="A93" s="297" t="s">
        <v>1055</v>
      </c>
      <c r="B93" s="309" t="s">
        <v>553</v>
      </c>
      <c r="C93" s="310" t="s">
        <v>553</v>
      </c>
      <c r="D93" s="310" t="s">
        <v>551</v>
      </c>
      <c r="E93" s="310" t="s">
        <v>553</v>
      </c>
      <c r="F93" s="310" t="s">
        <v>553</v>
      </c>
      <c r="G93" s="310" t="s">
        <v>558</v>
      </c>
      <c r="H93" s="310" t="s">
        <v>551</v>
      </c>
      <c r="I93" s="310" t="s">
        <v>553</v>
      </c>
      <c r="J93" s="310" t="s">
        <v>551</v>
      </c>
      <c r="K93" s="310" t="s">
        <v>553</v>
      </c>
      <c r="L93" s="311" t="s">
        <v>553</v>
      </c>
    </row>
    <row r="94" spans="1:12">
      <c r="A94" s="297" t="s">
        <v>1056</v>
      </c>
      <c r="B94" s="309" t="s">
        <v>553</v>
      </c>
      <c r="C94" s="310" t="s">
        <v>553</v>
      </c>
      <c r="D94" s="310" t="s">
        <v>551</v>
      </c>
      <c r="E94" s="310" t="s">
        <v>553</v>
      </c>
      <c r="F94" s="310" t="s">
        <v>553</v>
      </c>
      <c r="G94" s="310" t="s">
        <v>558</v>
      </c>
      <c r="H94" s="310" t="s">
        <v>551</v>
      </c>
      <c r="I94" s="310" t="s">
        <v>553</v>
      </c>
      <c r="J94" s="310" t="s">
        <v>551</v>
      </c>
      <c r="K94" s="310" t="s">
        <v>553</v>
      </c>
      <c r="L94" s="311" t="s">
        <v>553</v>
      </c>
    </row>
    <row r="95" spans="1:12">
      <c r="A95" s="301" t="s">
        <v>550</v>
      </c>
      <c r="B95" s="316" t="s">
        <v>553</v>
      </c>
      <c r="C95" s="317" t="s">
        <v>553</v>
      </c>
      <c r="D95" s="317" t="s">
        <v>551</v>
      </c>
      <c r="E95" s="317" t="s">
        <v>553</v>
      </c>
      <c r="F95" s="317" t="s">
        <v>553</v>
      </c>
      <c r="G95" s="317" t="s">
        <v>558</v>
      </c>
      <c r="H95" s="317" t="s">
        <v>551</v>
      </c>
      <c r="I95" s="317" t="s">
        <v>553</v>
      </c>
      <c r="J95" s="317" t="s">
        <v>551</v>
      </c>
      <c r="K95" s="317" t="s">
        <v>553</v>
      </c>
      <c r="L95" s="318" t="s">
        <v>553</v>
      </c>
    </row>
    <row r="96" spans="1:12">
      <c r="A96" s="319" t="s">
        <v>549</v>
      </c>
    </row>
    <row r="97" spans="1:12">
      <c r="A97" s="290" t="s">
        <v>1081</v>
      </c>
    </row>
    <row r="98" spans="1:12" ht="28.5" customHeight="1">
      <c r="A98" s="868" t="s">
        <v>547</v>
      </c>
      <c r="B98" s="875" t="s">
        <v>1065</v>
      </c>
      <c r="C98" s="876"/>
      <c r="D98" s="883" t="s">
        <v>1066</v>
      </c>
      <c r="E98" s="880" t="s">
        <v>1067</v>
      </c>
      <c r="F98" s="871" t="s">
        <v>1068</v>
      </c>
      <c r="G98" s="871" t="s">
        <v>1069</v>
      </c>
      <c r="H98" s="871" t="s">
        <v>1070</v>
      </c>
      <c r="I98" s="871" t="s">
        <v>1071</v>
      </c>
      <c r="J98" s="871" t="s">
        <v>1072</v>
      </c>
      <c r="K98" s="871" t="s">
        <v>1073</v>
      </c>
      <c r="L98" s="873" t="s">
        <v>1074</v>
      </c>
    </row>
    <row r="99" spans="1:12">
      <c r="A99" s="869"/>
      <c r="B99" s="877"/>
      <c r="C99" s="878"/>
      <c r="D99" s="884"/>
      <c r="E99" s="881"/>
      <c r="F99" s="872"/>
      <c r="G99" s="872"/>
      <c r="H99" s="872"/>
      <c r="I99" s="872"/>
      <c r="J99" s="872"/>
      <c r="K99" s="872"/>
      <c r="L99" s="874"/>
    </row>
    <row r="100" spans="1:12" ht="25.5">
      <c r="A100" s="870"/>
      <c r="B100" s="303" t="s">
        <v>1075</v>
      </c>
      <c r="C100" s="304" t="s">
        <v>548</v>
      </c>
      <c r="D100" s="886"/>
      <c r="E100" s="881"/>
      <c r="F100" s="872"/>
      <c r="G100" s="872"/>
      <c r="H100" s="872"/>
      <c r="I100" s="872"/>
      <c r="J100" s="872"/>
      <c r="K100" s="872"/>
      <c r="L100" s="874"/>
    </row>
    <row r="101" spans="1:12">
      <c r="A101" s="293" t="s">
        <v>1076</v>
      </c>
      <c r="B101" s="294">
        <v>2657270.1034597997</v>
      </c>
      <c r="C101" s="294">
        <v>159846.33659799999</v>
      </c>
      <c r="D101" s="295"/>
      <c r="E101" s="294">
        <v>2741444.8551252</v>
      </c>
      <c r="F101" s="294">
        <v>54</v>
      </c>
      <c r="G101" s="296"/>
      <c r="H101" s="295"/>
      <c r="I101" s="294">
        <v>1747303.0935796001</v>
      </c>
      <c r="J101" s="295">
        <v>0.63736576364575526</v>
      </c>
      <c r="K101" s="294">
        <v>48569.029032500002</v>
      </c>
      <c r="L101" s="294">
        <v>116304.4268779</v>
      </c>
    </row>
    <row r="102" spans="1:12">
      <c r="A102" s="297" t="s">
        <v>1050</v>
      </c>
      <c r="B102" s="298" t="s">
        <v>553</v>
      </c>
      <c r="C102" s="298" t="s">
        <v>553</v>
      </c>
      <c r="D102" s="299" t="s">
        <v>551</v>
      </c>
      <c r="E102" s="298" t="s">
        <v>553</v>
      </c>
      <c r="F102" s="298" t="s">
        <v>553</v>
      </c>
      <c r="G102" s="300" t="s">
        <v>551</v>
      </c>
      <c r="H102" s="299" t="s">
        <v>551</v>
      </c>
      <c r="I102" s="298" t="s">
        <v>553</v>
      </c>
      <c r="J102" s="299" t="s">
        <v>551</v>
      </c>
      <c r="K102" s="298" t="s">
        <v>553</v>
      </c>
      <c r="L102" s="298" t="s">
        <v>553</v>
      </c>
    </row>
    <row r="103" spans="1:12">
      <c r="A103" s="297" t="s">
        <v>1051</v>
      </c>
      <c r="B103" s="298" t="s">
        <v>553</v>
      </c>
      <c r="C103" s="298" t="s">
        <v>553</v>
      </c>
      <c r="D103" s="299" t="s">
        <v>551</v>
      </c>
      <c r="E103" s="298" t="s">
        <v>553</v>
      </c>
      <c r="F103" s="298" t="s">
        <v>553</v>
      </c>
      <c r="G103" s="300" t="s">
        <v>551</v>
      </c>
      <c r="H103" s="299" t="s">
        <v>551</v>
      </c>
      <c r="I103" s="298" t="s">
        <v>553</v>
      </c>
      <c r="J103" s="299" t="s">
        <v>551</v>
      </c>
      <c r="K103" s="298" t="s">
        <v>553</v>
      </c>
      <c r="L103" s="298" t="s">
        <v>553</v>
      </c>
    </row>
    <row r="104" spans="1:12">
      <c r="A104" s="297" t="s">
        <v>1052</v>
      </c>
      <c r="B104" s="298" t="s">
        <v>553</v>
      </c>
      <c r="C104" s="298" t="s">
        <v>553</v>
      </c>
      <c r="D104" s="299" t="s">
        <v>551</v>
      </c>
      <c r="E104" s="298" t="s">
        <v>553</v>
      </c>
      <c r="F104" s="298" t="s">
        <v>553</v>
      </c>
      <c r="G104" s="300" t="s">
        <v>551</v>
      </c>
      <c r="H104" s="299" t="s">
        <v>551</v>
      </c>
      <c r="I104" s="298" t="s">
        <v>553</v>
      </c>
      <c r="J104" s="299" t="s">
        <v>551</v>
      </c>
      <c r="K104" s="298" t="s">
        <v>553</v>
      </c>
      <c r="L104" s="298" t="s">
        <v>553</v>
      </c>
    </row>
    <row r="105" spans="1:12">
      <c r="A105" s="297" t="s">
        <v>1053</v>
      </c>
      <c r="B105" s="298" t="s">
        <v>553</v>
      </c>
      <c r="C105" s="298" t="s">
        <v>553</v>
      </c>
      <c r="D105" s="299" t="s">
        <v>551</v>
      </c>
      <c r="E105" s="298" t="s">
        <v>553</v>
      </c>
      <c r="F105" s="298" t="s">
        <v>553</v>
      </c>
      <c r="G105" s="300" t="s">
        <v>551</v>
      </c>
      <c r="H105" s="299" t="s">
        <v>551</v>
      </c>
      <c r="I105" s="298" t="s">
        <v>553</v>
      </c>
      <c r="J105" s="299" t="s">
        <v>551</v>
      </c>
      <c r="K105" s="298" t="s">
        <v>553</v>
      </c>
      <c r="L105" s="298" t="s">
        <v>553</v>
      </c>
    </row>
    <row r="106" spans="1:12">
      <c r="A106" s="297" t="s">
        <v>1054</v>
      </c>
      <c r="B106" s="298" t="s">
        <v>553</v>
      </c>
      <c r="C106" s="298" t="s">
        <v>553</v>
      </c>
      <c r="D106" s="299" t="s">
        <v>551</v>
      </c>
      <c r="E106" s="298" t="s">
        <v>553</v>
      </c>
      <c r="F106" s="298" t="s">
        <v>553</v>
      </c>
      <c r="G106" s="300" t="s">
        <v>551</v>
      </c>
      <c r="H106" s="299" t="s">
        <v>551</v>
      </c>
      <c r="I106" s="298" t="s">
        <v>553</v>
      </c>
      <c r="J106" s="299" t="s">
        <v>551</v>
      </c>
      <c r="K106" s="298" t="s">
        <v>553</v>
      </c>
      <c r="L106" s="298" t="s">
        <v>553</v>
      </c>
    </row>
    <row r="107" spans="1:12">
      <c r="A107" s="297" t="s">
        <v>1055</v>
      </c>
      <c r="B107" s="298" t="s">
        <v>553</v>
      </c>
      <c r="C107" s="298" t="s">
        <v>553</v>
      </c>
      <c r="D107" s="299" t="s">
        <v>551</v>
      </c>
      <c r="E107" s="298" t="s">
        <v>553</v>
      </c>
      <c r="F107" s="298" t="s">
        <v>553</v>
      </c>
      <c r="G107" s="300" t="s">
        <v>551</v>
      </c>
      <c r="H107" s="299" t="s">
        <v>551</v>
      </c>
      <c r="I107" s="298" t="s">
        <v>553</v>
      </c>
      <c r="J107" s="299" t="s">
        <v>551</v>
      </c>
      <c r="K107" s="298" t="s">
        <v>553</v>
      </c>
      <c r="L107" s="298" t="s">
        <v>553</v>
      </c>
    </row>
    <row r="108" spans="1:12">
      <c r="A108" s="297" t="s">
        <v>1056</v>
      </c>
      <c r="B108" s="298" t="s">
        <v>553</v>
      </c>
      <c r="C108" s="298" t="s">
        <v>553</v>
      </c>
      <c r="D108" s="299" t="s">
        <v>551</v>
      </c>
      <c r="E108" s="298" t="s">
        <v>553</v>
      </c>
      <c r="F108" s="298" t="s">
        <v>553</v>
      </c>
      <c r="G108" s="300" t="s">
        <v>551</v>
      </c>
      <c r="H108" s="299" t="s">
        <v>551</v>
      </c>
      <c r="I108" s="298" t="s">
        <v>553</v>
      </c>
      <c r="J108" s="299" t="s">
        <v>551</v>
      </c>
      <c r="K108" s="298" t="s">
        <v>553</v>
      </c>
      <c r="L108" s="298" t="s">
        <v>553</v>
      </c>
    </row>
    <row r="109" spans="1:12">
      <c r="A109" s="297" t="s">
        <v>550</v>
      </c>
      <c r="B109" s="307" t="s">
        <v>553</v>
      </c>
      <c r="C109" s="307" t="s">
        <v>553</v>
      </c>
      <c r="D109" s="308" t="s">
        <v>551</v>
      </c>
      <c r="E109" s="307" t="s">
        <v>553</v>
      </c>
      <c r="F109" s="307" t="s">
        <v>553</v>
      </c>
      <c r="G109" s="308" t="s">
        <v>551</v>
      </c>
      <c r="H109" s="308" t="s">
        <v>551</v>
      </c>
      <c r="I109" s="307" t="s">
        <v>553</v>
      </c>
      <c r="J109" s="308" t="s">
        <v>551</v>
      </c>
      <c r="K109" s="307" t="s">
        <v>553</v>
      </c>
      <c r="L109" s="307" t="s">
        <v>553</v>
      </c>
    </row>
    <row r="110" spans="1:12">
      <c r="A110" s="297" t="s">
        <v>552</v>
      </c>
      <c r="B110" s="504">
        <v>2657270.1034597997</v>
      </c>
      <c r="C110" s="69">
        <v>159846.33659799999</v>
      </c>
      <c r="D110" s="69">
        <v>0</v>
      </c>
      <c r="E110" s="69">
        <v>2741444.8551252</v>
      </c>
      <c r="F110" s="69">
        <v>54</v>
      </c>
      <c r="G110" s="69">
        <v>0</v>
      </c>
      <c r="H110" s="69">
        <v>0</v>
      </c>
      <c r="I110" s="69">
        <v>1747303.0935796001</v>
      </c>
      <c r="J110" s="1045">
        <f>J101</f>
        <v>0.63736576364575526</v>
      </c>
      <c r="K110" s="69">
        <v>48569.029032500002</v>
      </c>
      <c r="L110" s="505">
        <v>116304.4268779</v>
      </c>
    </row>
    <row r="111" spans="1:12">
      <c r="A111" s="293" t="s">
        <v>1077</v>
      </c>
      <c r="B111" s="312" t="s">
        <v>553</v>
      </c>
      <c r="C111" s="313" t="s">
        <v>553</v>
      </c>
      <c r="D111" s="310" t="s">
        <v>549</v>
      </c>
      <c r="E111" s="313" t="s">
        <v>553</v>
      </c>
      <c r="F111" s="313" t="s">
        <v>553</v>
      </c>
      <c r="G111" s="313"/>
      <c r="H111" s="310" t="s">
        <v>549</v>
      </c>
      <c r="I111" s="313" t="s">
        <v>553</v>
      </c>
      <c r="J111" s="313"/>
      <c r="K111" s="313" t="s">
        <v>553</v>
      </c>
      <c r="L111" s="314" t="s">
        <v>553</v>
      </c>
    </row>
    <row r="112" spans="1:12">
      <c r="A112" s="297" t="s">
        <v>1057</v>
      </c>
      <c r="B112" s="309" t="s">
        <v>553</v>
      </c>
      <c r="C112" s="310" t="s">
        <v>553</v>
      </c>
      <c r="D112" s="310" t="s">
        <v>551</v>
      </c>
      <c r="E112" s="310" t="s">
        <v>553</v>
      </c>
      <c r="F112" s="310" t="s">
        <v>553</v>
      </c>
      <c r="G112" s="310" t="s">
        <v>558</v>
      </c>
      <c r="H112" s="310" t="s">
        <v>549</v>
      </c>
      <c r="I112" s="310" t="s">
        <v>553</v>
      </c>
      <c r="J112" s="310" t="s">
        <v>551</v>
      </c>
      <c r="K112" s="310" t="s">
        <v>553</v>
      </c>
      <c r="L112" s="311" t="s">
        <v>553</v>
      </c>
    </row>
    <row r="113" spans="1:12">
      <c r="A113" s="297" t="s">
        <v>1051</v>
      </c>
      <c r="B113" s="309" t="s">
        <v>553</v>
      </c>
      <c r="C113" s="310" t="s">
        <v>553</v>
      </c>
      <c r="D113" s="310" t="s">
        <v>551</v>
      </c>
      <c r="E113" s="310" t="s">
        <v>553</v>
      </c>
      <c r="F113" s="310" t="s">
        <v>553</v>
      </c>
      <c r="G113" s="310" t="s">
        <v>558</v>
      </c>
      <c r="H113" s="310" t="s">
        <v>549</v>
      </c>
      <c r="I113" s="310" t="s">
        <v>553</v>
      </c>
      <c r="J113" s="310" t="s">
        <v>551</v>
      </c>
      <c r="K113" s="310" t="s">
        <v>553</v>
      </c>
      <c r="L113" s="311" t="s">
        <v>553</v>
      </c>
    </row>
    <row r="114" spans="1:12">
      <c r="A114" s="297" t="s">
        <v>1052</v>
      </c>
      <c r="B114" s="309" t="s">
        <v>553</v>
      </c>
      <c r="C114" s="310" t="s">
        <v>553</v>
      </c>
      <c r="D114" s="310" t="s">
        <v>551</v>
      </c>
      <c r="E114" s="310" t="s">
        <v>553</v>
      </c>
      <c r="F114" s="310" t="s">
        <v>553</v>
      </c>
      <c r="G114" s="310" t="s">
        <v>558</v>
      </c>
      <c r="H114" s="310" t="s">
        <v>549</v>
      </c>
      <c r="I114" s="310" t="s">
        <v>553</v>
      </c>
      <c r="J114" s="310" t="s">
        <v>551</v>
      </c>
      <c r="K114" s="310" t="s">
        <v>553</v>
      </c>
      <c r="L114" s="311" t="s">
        <v>553</v>
      </c>
    </row>
    <row r="115" spans="1:12">
      <c r="A115" s="297" t="s">
        <v>1053</v>
      </c>
      <c r="B115" s="309" t="s">
        <v>553</v>
      </c>
      <c r="C115" s="310" t="s">
        <v>553</v>
      </c>
      <c r="D115" s="310" t="s">
        <v>551</v>
      </c>
      <c r="E115" s="310" t="s">
        <v>553</v>
      </c>
      <c r="F115" s="310" t="s">
        <v>553</v>
      </c>
      <c r="G115" s="310" t="s">
        <v>558</v>
      </c>
      <c r="H115" s="310" t="s">
        <v>549</v>
      </c>
      <c r="I115" s="310" t="s">
        <v>553</v>
      </c>
      <c r="J115" s="310" t="s">
        <v>551</v>
      </c>
      <c r="K115" s="310" t="s">
        <v>553</v>
      </c>
      <c r="L115" s="311" t="s">
        <v>553</v>
      </c>
    </row>
    <row r="116" spans="1:12">
      <c r="A116" s="297" t="s">
        <v>1054</v>
      </c>
      <c r="B116" s="309" t="s">
        <v>553</v>
      </c>
      <c r="C116" s="310" t="s">
        <v>553</v>
      </c>
      <c r="D116" s="310" t="s">
        <v>551</v>
      </c>
      <c r="E116" s="310" t="s">
        <v>553</v>
      </c>
      <c r="F116" s="310" t="s">
        <v>553</v>
      </c>
      <c r="G116" s="310" t="s">
        <v>558</v>
      </c>
      <c r="H116" s="310" t="s">
        <v>549</v>
      </c>
      <c r="I116" s="310" t="s">
        <v>553</v>
      </c>
      <c r="J116" s="310" t="s">
        <v>551</v>
      </c>
      <c r="K116" s="310" t="s">
        <v>553</v>
      </c>
      <c r="L116" s="311" t="s">
        <v>553</v>
      </c>
    </row>
    <row r="117" spans="1:12">
      <c r="A117" s="297" t="s">
        <v>1055</v>
      </c>
      <c r="B117" s="309" t="s">
        <v>553</v>
      </c>
      <c r="C117" s="310" t="s">
        <v>553</v>
      </c>
      <c r="D117" s="310" t="s">
        <v>551</v>
      </c>
      <c r="E117" s="310" t="s">
        <v>553</v>
      </c>
      <c r="F117" s="310" t="s">
        <v>553</v>
      </c>
      <c r="G117" s="310" t="s">
        <v>558</v>
      </c>
      <c r="H117" s="310" t="s">
        <v>549</v>
      </c>
      <c r="I117" s="310" t="s">
        <v>553</v>
      </c>
      <c r="J117" s="310" t="s">
        <v>551</v>
      </c>
      <c r="K117" s="310" t="s">
        <v>553</v>
      </c>
      <c r="L117" s="311" t="s">
        <v>553</v>
      </c>
    </row>
    <row r="118" spans="1:12">
      <c r="A118" s="297" t="s">
        <v>1056</v>
      </c>
      <c r="B118" s="309" t="s">
        <v>553</v>
      </c>
      <c r="C118" s="310" t="s">
        <v>553</v>
      </c>
      <c r="D118" s="310" t="s">
        <v>551</v>
      </c>
      <c r="E118" s="310" t="s">
        <v>553</v>
      </c>
      <c r="F118" s="310" t="s">
        <v>553</v>
      </c>
      <c r="G118" s="310" t="s">
        <v>558</v>
      </c>
      <c r="H118" s="310" t="s">
        <v>549</v>
      </c>
      <c r="I118" s="310" t="s">
        <v>553</v>
      </c>
      <c r="J118" s="310" t="s">
        <v>551</v>
      </c>
      <c r="K118" s="310" t="s">
        <v>553</v>
      </c>
      <c r="L118" s="311" t="s">
        <v>553</v>
      </c>
    </row>
    <row r="119" spans="1:12">
      <c r="A119" s="301" t="s">
        <v>550</v>
      </c>
      <c r="B119" s="316" t="s">
        <v>553</v>
      </c>
      <c r="C119" s="317" t="s">
        <v>553</v>
      </c>
      <c r="D119" s="317" t="s">
        <v>551</v>
      </c>
      <c r="E119" s="317" t="s">
        <v>553</v>
      </c>
      <c r="F119" s="317" t="s">
        <v>553</v>
      </c>
      <c r="G119" s="317" t="s">
        <v>558</v>
      </c>
      <c r="H119" s="317" t="s">
        <v>549</v>
      </c>
      <c r="I119" s="317" t="s">
        <v>553</v>
      </c>
      <c r="J119" s="317" t="s">
        <v>551</v>
      </c>
      <c r="K119" s="317" t="s">
        <v>553</v>
      </c>
      <c r="L119" s="318" t="s">
        <v>553</v>
      </c>
    </row>
    <row r="120" spans="1:12">
      <c r="A120" s="319" t="s">
        <v>549</v>
      </c>
    </row>
    <row r="121" spans="1:12">
      <c r="A121" s="42" t="s">
        <v>1082</v>
      </c>
    </row>
    <row r="122" spans="1:12" ht="28.5" customHeight="1">
      <c r="A122" s="868" t="s">
        <v>547</v>
      </c>
      <c r="B122" s="875" t="s">
        <v>1065</v>
      </c>
      <c r="C122" s="876"/>
      <c r="D122" s="883" t="s">
        <v>1066</v>
      </c>
      <c r="E122" s="880" t="s">
        <v>1067</v>
      </c>
      <c r="F122" s="871" t="s">
        <v>1068</v>
      </c>
      <c r="G122" s="871" t="s">
        <v>1069</v>
      </c>
      <c r="H122" s="871" t="s">
        <v>1070</v>
      </c>
      <c r="I122" s="871" t="s">
        <v>1071</v>
      </c>
      <c r="J122" s="871" t="s">
        <v>1072</v>
      </c>
      <c r="K122" s="871" t="s">
        <v>1073</v>
      </c>
      <c r="L122" s="873" t="s">
        <v>1074</v>
      </c>
    </row>
    <row r="123" spans="1:12">
      <c r="A123" s="869"/>
      <c r="B123" s="877"/>
      <c r="C123" s="878"/>
      <c r="D123" s="884"/>
      <c r="E123" s="881"/>
      <c r="F123" s="872"/>
      <c r="G123" s="872"/>
      <c r="H123" s="872"/>
      <c r="I123" s="872"/>
      <c r="J123" s="872"/>
      <c r="K123" s="872"/>
      <c r="L123" s="874"/>
    </row>
    <row r="124" spans="1:12" ht="25.5">
      <c r="A124" s="870"/>
      <c r="B124" s="303" t="s">
        <v>1075</v>
      </c>
      <c r="C124" s="304" t="s">
        <v>548</v>
      </c>
      <c r="D124" s="886"/>
      <c r="E124" s="881"/>
      <c r="F124" s="872"/>
      <c r="G124" s="872"/>
      <c r="H124" s="872"/>
      <c r="I124" s="872"/>
      <c r="J124" s="872"/>
      <c r="K124" s="872"/>
      <c r="L124" s="874"/>
    </row>
    <row r="125" spans="1:12">
      <c r="A125" s="293" t="s">
        <v>1076</v>
      </c>
      <c r="B125" s="294">
        <v>5006685.4539708002</v>
      </c>
      <c r="C125" s="294">
        <v>3586121.4613562999</v>
      </c>
      <c r="D125" s="295"/>
      <c r="E125" s="294">
        <v>4032007.9309436004</v>
      </c>
      <c r="F125" s="294">
        <v>4584</v>
      </c>
      <c r="G125" s="296"/>
      <c r="H125" s="295"/>
      <c r="I125" s="294">
        <v>2595541.3424769002</v>
      </c>
      <c r="J125" s="295">
        <v>0.64373418577811981</v>
      </c>
      <c r="K125" s="294">
        <v>86049.837822600006</v>
      </c>
      <c r="L125" s="294">
        <v>160731.92458230001</v>
      </c>
    </row>
    <row r="126" spans="1:12">
      <c r="A126" s="297" t="s">
        <v>1050</v>
      </c>
      <c r="B126" s="298">
        <v>295303.01630650001</v>
      </c>
      <c r="C126" s="298">
        <v>263458.58005980001</v>
      </c>
      <c r="D126" s="299">
        <v>0.17929999999999999</v>
      </c>
      <c r="E126" s="298">
        <v>129182.5897481</v>
      </c>
      <c r="F126" s="298">
        <v>542</v>
      </c>
      <c r="G126" s="300">
        <v>6.9999999999999999E-4</v>
      </c>
      <c r="H126" s="299">
        <v>0.43930000000000002</v>
      </c>
      <c r="I126" s="298">
        <v>19092.804015999998</v>
      </c>
      <c r="J126" s="299">
        <v>0.14779703714896933</v>
      </c>
      <c r="K126" s="298">
        <v>40.851617300000001</v>
      </c>
      <c r="L126" s="298">
        <v>3086.4694715999999</v>
      </c>
    </row>
    <row r="127" spans="1:12">
      <c r="A127" s="297" t="s">
        <v>1051</v>
      </c>
      <c r="B127" s="298">
        <v>208441.46723529999</v>
      </c>
      <c r="C127" s="298">
        <v>144988.41522279999</v>
      </c>
      <c r="D127" s="299">
        <v>0.13239999999999999</v>
      </c>
      <c r="E127" s="298">
        <v>137457.11482699998</v>
      </c>
      <c r="F127" s="298">
        <v>323</v>
      </c>
      <c r="G127" s="300">
        <v>1.8E-3</v>
      </c>
      <c r="H127" s="299">
        <v>0.3836</v>
      </c>
      <c r="I127" s="298">
        <v>32074.996172200001</v>
      </c>
      <c r="J127" s="299">
        <v>0.2333454780610576</v>
      </c>
      <c r="K127" s="298">
        <v>95.286887700000008</v>
      </c>
      <c r="L127" s="298">
        <v>2129.6179106</v>
      </c>
    </row>
    <row r="128" spans="1:12">
      <c r="A128" s="297" t="s">
        <v>1052</v>
      </c>
      <c r="B128" s="298">
        <v>484787.77910119999</v>
      </c>
      <c r="C128" s="298">
        <v>390340.74848009995</v>
      </c>
      <c r="D128" s="299">
        <v>0.2006</v>
      </c>
      <c r="E128" s="298">
        <v>415249.68354120001</v>
      </c>
      <c r="F128" s="298">
        <v>404</v>
      </c>
      <c r="G128" s="300">
        <v>3.7000000000000002E-3</v>
      </c>
      <c r="H128" s="299">
        <v>0.44130000000000003</v>
      </c>
      <c r="I128" s="298">
        <v>175092.27431959999</v>
      </c>
      <c r="J128" s="299">
        <v>0.42165540699858906</v>
      </c>
      <c r="K128" s="298">
        <v>683.51893480000001</v>
      </c>
      <c r="L128" s="298">
        <v>8713.3138743999989</v>
      </c>
    </row>
    <row r="129" spans="1:12">
      <c r="A129" s="297" t="s">
        <v>1053</v>
      </c>
      <c r="B129" s="298">
        <v>676148.61859000009</v>
      </c>
      <c r="C129" s="298">
        <v>701045.15507860004</v>
      </c>
      <c r="D129" s="299">
        <v>0.23139999999999999</v>
      </c>
      <c r="E129" s="298">
        <v>604408.28340030008</v>
      </c>
      <c r="F129" s="298">
        <v>521</v>
      </c>
      <c r="G129" s="300">
        <v>6.6E-3</v>
      </c>
      <c r="H129" s="299">
        <v>0.443</v>
      </c>
      <c r="I129" s="298">
        <v>323991.98430119996</v>
      </c>
      <c r="J129" s="299">
        <v>0.53604821972074113</v>
      </c>
      <c r="K129" s="298">
        <v>1775.6944206999999</v>
      </c>
      <c r="L129" s="298">
        <v>5922.9847755000001</v>
      </c>
    </row>
    <row r="130" spans="1:12">
      <c r="A130" s="297" t="s">
        <v>1054</v>
      </c>
      <c r="B130" s="298">
        <v>2330819.651968</v>
      </c>
      <c r="C130" s="298">
        <v>1598304.5961219</v>
      </c>
      <c r="D130" s="299">
        <v>0.23730000000000001</v>
      </c>
      <c r="E130" s="298">
        <v>1976841.7495455001</v>
      </c>
      <c r="F130" s="298">
        <v>1009</v>
      </c>
      <c r="G130" s="300">
        <v>1.4200000000000001E-2</v>
      </c>
      <c r="H130" s="299">
        <v>0.44140000000000001</v>
      </c>
      <c r="I130" s="298">
        <v>1435722.878094</v>
      </c>
      <c r="J130" s="299">
        <v>0.72627102216153128</v>
      </c>
      <c r="K130" s="298">
        <v>12390.358998</v>
      </c>
      <c r="L130" s="298">
        <v>30612.946080899997</v>
      </c>
    </row>
    <row r="131" spans="1:12">
      <c r="A131" s="297" t="s">
        <v>1055</v>
      </c>
      <c r="B131" s="298">
        <v>833779.64116129989</v>
      </c>
      <c r="C131" s="298">
        <v>433106.01490380004</v>
      </c>
      <c r="D131" s="299">
        <v>0.19539999999999999</v>
      </c>
      <c r="E131" s="298">
        <v>621312.15839320002</v>
      </c>
      <c r="F131" s="298">
        <v>496</v>
      </c>
      <c r="G131" s="300">
        <v>3.1699999999999999E-2</v>
      </c>
      <c r="H131" s="299">
        <v>0.43359999999999999</v>
      </c>
      <c r="I131" s="298">
        <v>547746.31553989998</v>
      </c>
      <c r="J131" s="299">
        <v>0.88159600313705166</v>
      </c>
      <c r="K131" s="298">
        <v>8542.2705919</v>
      </c>
      <c r="L131" s="298">
        <v>20484.315675900001</v>
      </c>
    </row>
    <row r="132" spans="1:12">
      <c r="A132" s="297" t="s">
        <v>1056</v>
      </c>
      <c r="B132" s="298">
        <v>49368.329431100006</v>
      </c>
      <c r="C132" s="298">
        <v>24138.152008600002</v>
      </c>
      <c r="D132" s="299">
        <v>0.2361</v>
      </c>
      <c r="E132" s="298">
        <v>36144.233495699998</v>
      </c>
      <c r="F132" s="298">
        <v>1152</v>
      </c>
      <c r="G132" s="300">
        <v>0.20100000000000001</v>
      </c>
      <c r="H132" s="299">
        <v>0.45779999999999998</v>
      </c>
      <c r="I132" s="298">
        <v>61820.090034000001</v>
      </c>
      <c r="J132" s="299">
        <v>1.7103721411426418</v>
      </c>
      <c r="K132" s="298">
        <v>3417.3535041999999</v>
      </c>
      <c r="L132" s="298">
        <v>4455.0830999</v>
      </c>
    </row>
    <row r="133" spans="1:12">
      <c r="A133" s="297" t="s">
        <v>550</v>
      </c>
      <c r="B133" s="307">
        <v>128036.95017739999</v>
      </c>
      <c r="C133" s="307">
        <v>30739.7994807</v>
      </c>
      <c r="D133" s="308">
        <v>7.5899999999999995E-2</v>
      </c>
      <c r="E133" s="307">
        <v>111412.11799259999</v>
      </c>
      <c r="F133" s="307">
        <v>137</v>
      </c>
      <c r="G133" s="308">
        <v>1</v>
      </c>
      <c r="H133" s="308">
        <v>0.53049999999999997</v>
      </c>
      <c r="I133" s="307">
        <v>0</v>
      </c>
      <c r="J133" s="308">
        <v>0</v>
      </c>
      <c r="K133" s="307">
        <v>59104.502868000003</v>
      </c>
      <c r="L133" s="307">
        <v>85327.193693499998</v>
      </c>
    </row>
    <row r="134" spans="1:12">
      <c r="A134" s="297" t="s">
        <v>552</v>
      </c>
      <c r="B134" s="309" t="s">
        <v>553</v>
      </c>
      <c r="C134" s="310" t="s">
        <v>553</v>
      </c>
      <c r="D134" s="310" t="s">
        <v>551</v>
      </c>
      <c r="E134" s="310" t="s">
        <v>553</v>
      </c>
      <c r="F134" s="310" t="s">
        <v>553</v>
      </c>
      <c r="G134" s="310"/>
      <c r="H134" s="310"/>
      <c r="I134" s="310" t="s">
        <v>553</v>
      </c>
      <c r="J134" s="310" t="s">
        <v>551</v>
      </c>
      <c r="K134" s="310" t="s">
        <v>553</v>
      </c>
      <c r="L134" s="311" t="s">
        <v>553</v>
      </c>
    </row>
    <row r="135" spans="1:12">
      <c r="A135" s="293" t="s">
        <v>1077</v>
      </c>
      <c r="B135" s="312" t="s">
        <v>553</v>
      </c>
      <c r="C135" s="313" t="s">
        <v>553</v>
      </c>
      <c r="D135" s="310" t="s">
        <v>549</v>
      </c>
      <c r="E135" s="313" t="s">
        <v>553</v>
      </c>
      <c r="F135" s="313" t="s">
        <v>553</v>
      </c>
      <c r="G135" s="313"/>
      <c r="H135" s="310" t="s">
        <v>549</v>
      </c>
      <c r="I135" s="313" t="s">
        <v>553</v>
      </c>
      <c r="J135" s="313"/>
      <c r="K135" s="313" t="s">
        <v>553</v>
      </c>
      <c r="L135" s="314" t="s">
        <v>553</v>
      </c>
    </row>
    <row r="136" spans="1:12">
      <c r="A136" s="297" t="s">
        <v>1057</v>
      </c>
      <c r="B136" s="309" t="s">
        <v>553</v>
      </c>
      <c r="C136" s="310" t="s">
        <v>553</v>
      </c>
      <c r="D136" s="310" t="s">
        <v>551</v>
      </c>
      <c r="E136" s="310" t="s">
        <v>553</v>
      </c>
      <c r="F136" s="310" t="s">
        <v>553</v>
      </c>
      <c r="G136" s="310" t="s">
        <v>558</v>
      </c>
      <c r="H136" s="310" t="s">
        <v>549</v>
      </c>
      <c r="I136" s="310" t="s">
        <v>553</v>
      </c>
      <c r="J136" s="310" t="s">
        <v>551</v>
      </c>
      <c r="K136" s="310" t="s">
        <v>553</v>
      </c>
      <c r="L136" s="311" t="s">
        <v>553</v>
      </c>
    </row>
    <row r="137" spans="1:12">
      <c r="A137" s="297" t="s">
        <v>1051</v>
      </c>
      <c r="B137" s="309" t="s">
        <v>553</v>
      </c>
      <c r="C137" s="310" t="s">
        <v>553</v>
      </c>
      <c r="D137" s="310" t="s">
        <v>551</v>
      </c>
      <c r="E137" s="310" t="s">
        <v>553</v>
      </c>
      <c r="F137" s="310" t="s">
        <v>553</v>
      </c>
      <c r="G137" s="310" t="s">
        <v>558</v>
      </c>
      <c r="H137" s="310" t="s">
        <v>549</v>
      </c>
      <c r="I137" s="310" t="s">
        <v>553</v>
      </c>
      <c r="J137" s="310" t="s">
        <v>551</v>
      </c>
      <c r="K137" s="310" t="s">
        <v>553</v>
      </c>
      <c r="L137" s="311" t="s">
        <v>553</v>
      </c>
    </row>
    <row r="138" spans="1:12">
      <c r="A138" s="297" t="s">
        <v>1052</v>
      </c>
      <c r="B138" s="309" t="s">
        <v>553</v>
      </c>
      <c r="C138" s="310" t="s">
        <v>553</v>
      </c>
      <c r="D138" s="310" t="s">
        <v>551</v>
      </c>
      <c r="E138" s="310" t="s">
        <v>553</v>
      </c>
      <c r="F138" s="310" t="s">
        <v>553</v>
      </c>
      <c r="G138" s="310" t="s">
        <v>558</v>
      </c>
      <c r="H138" s="310" t="s">
        <v>549</v>
      </c>
      <c r="I138" s="310" t="s">
        <v>553</v>
      </c>
      <c r="J138" s="310" t="s">
        <v>551</v>
      </c>
      <c r="K138" s="310" t="s">
        <v>553</v>
      </c>
      <c r="L138" s="311" t="s">
        <v>553</v>
      </c>
    </row>
    <row r="139" spans="1:12">
      <c r="A139" s="297" t="s">
        <v>1053</v>
      </c>
      <c r="B139" s="309" t="s">
        <v>553</v>
      </c>
      <c r="C139" s="310" t="s">
        <v>553</v>
      </c>
      <c r="D139" s="310" t="s">
        <v>551</v>
      </c>
      <c r="E139" s="310" t="s">
        <v>553</v>
      </c>
      <c r="F139" s="310" t="s">
        <v>553</v>
      </c>
      <c r="G139" s="310" t="s">
        <v>558</v>
      </c>
      <c r="H139" s="310" t="s">
        <v>549</v>
      </c>
      <c r="I139" s="310" t="s">
        <v>553</v>
      </c>
      <c r="J139" s="310" t="s">
        <v>551</v>
      </c>
      <c r="K139" s="310" t="s">
        <v>553</v>
      </c>
      <c r="L139" s="311" t="s">
        <v>553</v>
      </c>
    </row>
    <row r="140" spans="1:12">
      <c r="A140" s="297" t="s">
        <v>1054</v>
      </c>
      <c r="B140" s="309" t="s">
        <v>553</v>
      </c>
      <c r="C140" s="310" t="s">
        <v>553</v>
      </c>
      <c r="D140" s="310" t="s">
        <v>551</v>
      </c>
      <c r="E140" s="310" t="s">
        <v>553</v>
      </c>
      <c r="F140" s="310" t="s">
        <v>553</v>
      </c>
      <c r="G140" s="310" t="s">
        <v>558</v>
      </c>
      <c r="H140" s="310" t="s">
        <v>549</v>
      </c>
      <c r="I140" s="310" t="s">
        <v>553</v>
      </c>
      <c r="J140" s="310" t="s">
        <v>551</v>
      </c>
      <c r="K140" s="310" t="s">
        <v>553</v>
      </c>
      <c r="L140" s="311" t="s">
        <v>553</v>
      </c>
    </row>
    <row r="141" spans="1:12">
      <c r="A141" s="297" t="s">
        <v>1055</v>
      </c>
      <c r="B141" s="309" t="s">
        <v>553</v>
      </c>
      <c r="C141" s="310" t="s">
        <v>553</v>
      </c>
      <c r="D141" s="310" t="s">
        <v>551</v>
      </c>
      <c r="E141" s="310" t="s">
        <v>553</v>
      </c>
      <c r="F141" s="310" t="s">
        <v>553</v>
      </c>
      <c r="G141" s="310" t="s">
        <v>558</v>
      </c>
      <c r="H141" s="310" t="s">
        <v>549</v>
      </c>
      <c r="I141" s="310" t="s">
        <v>553</v>
      </c>
      <c r="J141" s="310" t="s">
        <v>551</v>
      </c>
      <c r="K141" s="310" t="s">
        <v>553</v>
      </c>
      <c r="L141" s="311" t="s">
        <v>553</v>
      </c>
    </row>
    <row r="142" spans="1:12">
      <c r="A142" s="297" t="s">
        <v>1056</v>
      </c>
      <c r="B142" s="298" t="s">
        <v>553</v>
      </c>
      <c r="C142" s="298" t="s">
        <v>553</v>
      </c>
      <c r="D142" s="299" t="s">
        <v>551</v>
      </c>
      <c r="E142" s="298" t="s">
        <v>553</v>
      </c>
      <c r="F142" s="298" t="s">
        <v>553</v>
      </c>
      <c r="G142" s="300" t="s">
        <v>558</v>
      </c>
      <c r="H142" s="299" t="s">
        <v>549</v>
      </c>
      <c r="I142" s="298" t="s">
        <v>553</v>
      </c>
      <c r="J142" s="299" t="s">
        <v>551</v>
      </c>
      <c r="K142" s="298" t="s">
        <v>553</v>
      </c>
      <c r="L142" s="298" t="s">
        <v>553</v>
      </c>
    </row>
    <row r="143" spans="1:12">
      <c r="A143" s="301" t="s">
        <v>550</v>
      </c>
      <c r="B143" s="307" t="s">
        <v>553</v>
      </c>
      <c r="C143" s="307" t="s">
        <v>553</v>
      </c>
      <c r="D143" s="308" t="s">
        <v>551</v>
      </c>
      <c r="E143" s="307" t="s">
        <v>553</v>
      </c>
      <c r="F143" s="307" t="s">
        <v>553</v>
      </c>
      <c r="G143" s="308" t="s">
        <v>558</v>
      </c>
      <c r="H143" s="308" t="s">
        <v>549</v>
      </c>
      <c r="I143" s="307" t="s">
        <v>553</v>
      </c>
      <c r="J143" s="308" t="s">
        <v>551</v>
      </c>
      <c r="K143" s="307" t="s">
        <v>553</v>
      </c>
      <c r="L143" s="307" t="s">
        <v>553</v>
      </c>
    </row>
    <row r="144" spans="1:12">
      <c r="A144" s="319" t="s">
        <v>549</v>
      </c>
    </row>
    <row r="145" spans="1:12">
      <c r="A145" s="290" t="s">
        <v>1083</v>
      </c>
    </row>
    <row r="146" spans="1:12" ht="28.5" customHeight="1">
      <c r="A146" s="868" t="s">
        <v>547</v>
      </c>
      <c r="B146" s="875" t="s">
        <v>1065</v>
      </c>
      <c r="C146" s="876"/>
      <c r="D146" s="883" t="s">
        <v>1066</v>
      </c>
      <c r="E146" s="880" t="s">
        <v>1067</v>
      </c>
      <c r="F146" s="871" t="s">
        <v>1068</v>
      </c>
      <c r="G146" s="871" t="s">
        <v>1069</v>
      </c>
      <c r="H146" s="871" t="s">
        <v>1070</v>
      </c>
      <c r="I146" s="871" t="s">
        <v>1071</v>
      </c>
      <c r="J146" s="871" t="s">
        <v>1072</v>
      </c>
      <c r="K146" s="871" t="s">
        <v>1073</v>
      </c>
      <c r="L146" s="873" t="s">
        <v>1074</v>
      </c>
    </row>
    <row r="147" spans="1:12">
      <c r="A147" s="869"/>
      <c r="B147" s="877"/>
      <c r="C147" s="878"/>
      <c r="D147" s="884"/>
      <c r="E147" s="881"/>
      <c r="F147" s="872"/>
      <c r="G147" s="872"/>
      <c r="H147" s="872"/>
      <c r="I147" s="872"/>
      <c r="J147" s="872"/>
      <c r="K147" s="872"/>
      <c r="L147" s="874"/>
    </row>
    <row r="148" spans="1:12" ht="25.5">
      <c r="A148" s="870"/>
      <c r="B148" s="303" t="s">
        <v>1075</v>
      </c>
      <c r="C148" s="304" t="s">
        <v>548</v>
      </c>
      <c r="D148" s="886"/>
      <c r="E148" s="881"/>
      <c r="F148" s="872"/>
      <c r="G148" s="872"/>
      <c r="H148" s="872"/>
      <c r="I148" s="872"/>
      <c r="J148" s="872"/>
      <c r="K148" s="872"/>
      <c r="L148" s="874"/>
    </row>
    <row r="149" spans="1:12">
      <c r="A149" s="293" t="s">
        <v>1076</v>
      </c>
      <c r="B149" s="320" t="s">
        <v>553</v>
      </c>
      <c r="C149" s="321" t="s">
        <v>553</v>
      </c>
      <c r="D149" s="322" t="s">
        <v>549</v>
      </c>
      <c r="E149" s="321" t="s">
        <v>553</v>
      </c>
      <c r="F149" s="321" t="s">
        <v>553</v>
      </c>
      <c r="G149" s="322" t="s">
        <v>549</v>
      </c>
      <c r="H149" s="322" t="s">
        <v>549</v>
      </c>
      <c r="I149" s="321" t="s">
        <v>553</v>
      </c>
      <c r="J149" s="321"/>
      <c r="K149" s="321" t="s">
        <v>553</v>
      </c>
      <c r="L149" s="323" t="s">
        <v>553</v>
      </c>
    </row>
    <row r="150" spans="1:12">
      <c r="A150" s="297" t="s">
        <v>1050</v>
      </c>
      <c r="B150" s="309" t="s">
        <v>553</v>
      </c>
      <c r="C150" s="310" t="s">
        <v>553</v>
      </c>
      <c r="D150" s="310" t="s">
        <v>551</v>
      </c>
      <c r="E150" s="310" t="s">
        <v>553</v>
      </c>
      <c r="F150" s="310" t="s">
        <v>553</v>
      </c>
      <c r="G150" s="310" t="s">
        <v>557</v>
      </c>
      <c r="H150" s="310" t="s">
        <v>551</v>
      </c>
      <c r="I150" s="310" t="s">
        <v>553</v>
      </c>
      <c r="J150" s="310" t="s">
        <v>551</v>
      </c>
      <c r="K150" s="310" t="s">
        <v>553</v>
      </c>
      <c r="L150" s="311" t="s">
        <v>553</v>
      </c>
    </row>
    <row r="151" spans="1:12">
      <c r="A151" s="297" t="s">
        <v>1051</v>
      </c>
      <c r="B151" s="309" t="s">
        <v>553</v>
      </c>
      <c r="C151" s="310" t="s">
        <v>553</v>
      </c>
      <c r="D151" s="310" t="s">
        <v>551</v>
      </c>
      <c r="E151" s="310" t="s">
        <v>553</v>
      </c>
      <c r="F151" s="310" t="s">
        <v>553</v>
      </c>
      <c r="G151" s="310" t="s">
        <v>557</v>
      </c>
      <c r="H151" s="310" t="s">
        <v>551</v>
      </c>
      <c r="I151" s="310" t="s">
        <v>553</v>
      </c>
      <c r="J151" s="310" t="s">
        <v>551</v>
      </c>
      <c r="K151" s="310" t="s">
        <v>553</v>
      </c>
      <c r="L151" s="311" t="s">
        <v>553</v>
      </c>
    </row>
    <row r="152" spans="1:12">
      <c r="A152" s="297" t="s">
        <v>1052</v>
      </c>
      <c r="B152" s="309" t="s">
        <v>553</v>
      </c>
      <c r="C152" s="310" t="s">
        <v>553</v>
      </c>
      <c r="D152" s="310" t="s">
        <v>551</v>
      </c>
      <c r="E152" s="310" t="s">
        <v>553</v>
      </c>
      <c r="F152" s="310" t="s">
        <v>553</v>
      </c>
      <c r="G152" s="310" t="s">
        <v>557</v>
      </c>
      <c r="H152" s="310" t="s">
        <v>551</v>
      </c>
      <c r="I152" s="310" t="s">
        <v>553</v>
      </c>
      <c r="J152" s="310" t="s">
        <v>551</v>
      </c>
      <c r="K152" s="310" t="s">
        <v>553</v>
      </c>
      <c r="L152" s="311" t="s">
        <v>553</v>
      </c>
    </row>
    <row r="153" spans="1:12">
      <c r="A153" s="297" t="s">
        <v>1053</v>
      </c>
      <c r="B153" s="309" t="s">
        <v>553</v>
      </c>
      <c r="C153" s="310" t="s">
        <v>553</v>
      </c>
      <c r="D153" s="310" t="s">
        <v>551</v>
      </c>
      <c r="E153" s="310" t="s">
        <v>553</v>
      </c>
      <c r="F153" s="310" t="s">
        <v>553</v>
      </c>
      <c r="G153" s="310" t="s">
        <v>557</v>
      </c>
      <c r="H153" s="310" t="s">
        <v>551</v>
      </c>
      <c r="I153" s="310" t="s">
        <v>553</v>
      </c>
      <c r="J153" s="310" t="s">
        <v>551</v>
      </c>
      <c r="K153" s="310" t="s">
        <v>553</v>
      </c>
      <c r="L153" s="311" t="s">
        <v>553</v>
      </c>
    </row>
    <row r="154" spans="1:12">
      <c r="A154" s="297" t="s">
        <v>1054</v>
      </c>
      <c r="B154" s="309" t="s">
        <v>553</v>
      </c>
      <c r="C154" s="310" t="s">
        <v>553</v>
      </c>
      <c r="D154" s="310" t="s">
        <v>551</v>
      </c>
      <c r="E154" s="310" t="s">
        <v>553</v>
      </c>
      <c r="F154" s="310" t="s">
        <v>553</v>
      </c>
      <c r="G154" s="310" t="s">
        <v>557</v>
      </c>
      <c r="H154" s="310" t="s">
        <v>551</v>
      </c>
      <c r="I154" s="310" t="s">
        <v>553</v>
      </c>
      <c r="J154" s="310" t="s">
        <v>551</v>
      </c>
      <c r="K154" s="310" t="s">
        <v>553</v>
      </c>
      <c r="L154" s="311" t="s">
        <v>553</v>
      </c>
    </row>
    <row r="155" spans="1:12">
      <c r="A155" s="297" t="s">
        <v>1055</v>
      </c>
      <c r="B155" s="309" t="s">
        <v>553</v>
      </c>
      <c r="C155" s="310" t="s">
        <v>553</v>
      </c>
      <c r="D155" s="310" t="s">
        <v>551</v>
      </c>
      <c r="E155" s="310" t="s">
        <v>553</v>
      </c>
      <c r="F155" s="310" t="s">
        <v>553</v>
      </c>
      <c r="G155" s="310" t="s">
        <v>557</v>
      </c>
      <c r="H155" s="310" t="s">
        <v>551</v>
      </c>
      <c r="I155" s="310" t="s">
        <v>553</v>
      </c>
      <c r="J155" s="310" t="s">
        <v>551</v>
      </c>
      <c r="K155" s="310" t="s">
        <v>553</v>
      </c>
      <c r="L155" s="311" t="s">
        <v>553</v>
      </c>
    </row>
    <row r="156" spans="1:12">
      <c r="A156" s="297" t="s">
        <v>1056</v>
      </c>
      <c r="B156" s="309" t="s">
        <v>553</v>
      </c>
      <c r="C156" s="310" t="s">
        <v>553</v>
      </c>
      <c r="D156" s="310" t="s">
        <v>551</v>
      </c>
      <c r="E156" s="310" t="s">
        <v>553</v>
      </c>
      <c r="F156" s="310" t="s">
        <v>553</v>
      </c>
      <c r="G156" s="310" t="s">
        <v>557</v>
      </c>
      <c r="H156" s="310" t="s">
        <v>551</v>
      </c>
      <c r="I156" s="310" t="s">
        <v>553</v>
      </c>
      <c r="J156" s="310" t="s">
        <v>551</v>
      </c>
      <c r="K156" s="310" t="s">
        <v>553</v>
      </c>
      <c r="L156" s="311" t="s">
        <v>553</v>
      </c>
    </row>
    <row r="157" spans="1:12">
      <c r="A157" s="297" t="s">
        <v>550</v>
      </c>
      <c r="B157" s="309" t="s">
        <v>553</v>
      </c>
      <c r="C157" s="310" t="s">
        <v>553</v>
      </c>
      <c r="D157" s="310" t="s">
        <v>551</v>
      </c>
      <c r="E157" s="310" t="s">
        <v>553</v>
      </c>
      <c r="F157" s="310" t="s">
        <v>553</v>
      </c>
      <c r="G157" s="310" t="s">
        <v>557</v>
      </c>
      <c r="H157" s="310" t="s">
        <v>551</v>
      </c>
      <c r="I157" s="310" t="s">
        <v>553</v>
      </c>
      <c r="J157" s="310" t="s">
        <v>551</v>
      </c>
      <c r="K157" s="310" t="s">
        <v>553</v>
      </c>
      <c r="L157" s="311" t="s">
        <v>553</v>
      </c>
    </row>
    <row r="158" spans="1:12">
      <c r="A158" s="297" t="s">
        <v>552</v>
      </c>
      <c r="B158" s="309" t="s">
        <v>553</v>
      </c>
      <c r="C158" s="310" t="s">
        <v>553</v>
      </c>
      <c r="D158" s="310" t="s">
        <v>551</v>
      </c>
      <c r="E158" s="310" t="s">
        <v>553</v>
      </c>
      <c r="F158" s="310" t="s">
        <v>549</v>
      </c>
      <c r="G158" s="310" t="s">
        <v>549</v>
      </c>
      <c r="H158" s="310" t="s">
        <v>549</v>
      </c>
      <c r="I158" s="310" t="s">
        <v>553</v>
      </c>
      <c r="J158" s="310" t="s">
        <v>551</v>
      </c>
      <c r="K158" s="310" t="s">
        <v>553</v>
      </c>
      <c r="L158" s="311" t="s">
        <v>553</v>
      </c>
    </row>
    <row r="159" spans="1:12">
      <c r="A159" s="293" t="s">
        <v>1077</v>
      </c>
      <c r="B159" s="294">
        <v>9883169.2656479012</v>
      </c>
      <c r="C159" s="294">
        <v>5145.5096755999994</v>
      </c>
      <c r="D159" s="295"/>
      <c r="E159" s="294">
        <v>8323937.8207361996</v>
      </c>
      <c r="F159" s="294">
        <v>58988</v>
      </c>
      <c r="G159" s="296"/>
      <c r="H159" s="295"/>
      <c r="I159" s="294">
        <v>4179781.7762519</v>
      </c>
      <c r="J159" s="295">
        <v>0.50213995662478705</v>
      </c>
      <c r="K159" s="294">
        <v>170035.05496039998</v>
      </c>
      <c r="L159" s="294">
        <v>421510.2698497927</v>
      </c>
    </row>
    <row r="160" spans="1:12">
      <c r="A160" s="297" t="s">
        <v>1057</v>
      </c>
      <c r="B160" s="298">
        <v>0</v>
      </c>
      <c r="C160" s="298">
        <v>0</v>
      </c>
      <c r="D160" s="299">
        <v>0</v>
      </c>
      <c r="E160" s="298">
        <v>0</v>
      </c>
      <c r="F160" s="298">
        <v>0</v>
      </c>
      <c r="G160" s="300">
        <v>0</v>
      </c>
      <c r="H160" s="299">
        <v>0</v>
      </c>
      <c r="I160" s="298">
        <v>0</v>
      </c>
      <c r="J160" s="299">
        <v>0</v>
      </c>
      <c r="K160" s="298">
        <v>0</v>
      </c>
      <c r="L160" s="298">
        <v>0</v>
      </c>
    </row>
    <row r="161" spans="1:12">
      <c r="A161" s="297" t="s">
        <v>1051</v>
      </c>
      <c r="B161" s="298">
        <v>0</v>
      </c>
      <c r="C161" s="298">
        <v>0</v>
      </c>
      <c r="D161" s="299">
        <v>0</v>
      </c>
      <c r="E161" s="298">
        <v>0</v>
      </c>
      <c r="F161" s="298">
        <v>0</v>
      </c>
      <c r="G161" s="300">
        <v>0</v>
      </c>
      <c r="H161" s="299">
        <v>0</v>
      </c>
      <c r="I161" s="298">
        <v>0</v>
      </c>
      <c r="J161" s="299">
        <v>0</v>
      </c>
      <c r="K161" s="298">
        <v>0</v>
      </c>
      <c r="L161" s="298">
        <v>0</v>
      </c>
    </row>
    <row r="162" spans="1:12">
      <c r="A162" s="297" t="s">
        <v>1052</v>
      </c>
      <c r="B162" s="298">
        <v>2509213.447834</v>
      </c>
      <c r="C162" s="298">
        <v>16.811921600000002</v>
      </c>
      <c r="D162" s="299">
        <v>1</v>
      </c>
      <c r="E162" s="298">
        <v>2012122.4626424999</v>
      </c>
      <c r="F162" s="298">
        <v>14576</v>
      </c>
      <c r="G162" s="300">
        <v>4.0000000000000001E-3</v>
      </c>
      <c r="H162" s="299">
        <v>0.38519999999999999</v>
      </c>
      <c r="I162" s="298">
        <v>546730.88990279997</v>
      </c>
      <c r="J162" s="299">
        <v>0.27171849629111733</v>
      </c>
      <c r="K162" s="298">
        <v>3100.4198975999998</v>
      </c>
      <c r="L162" s="298">
        <v>28657.590335499997</v>
      </c>
    </row>
    <row r="163" spans="1:12">
      <c r="A163" s="297" t="s">
        <v>1053</v>
      </c>
      <c r="B163" s="298">
        <v>5727054.9166844999</v>
      </c>
      <c r="C163" s="298">
        <v>4439.7302036000001</v>
      </c>
      <c r="D163" s="299">
        <v>1</v>
      </c>
      <c r="E163" s="298">
        <v>4907375.4997305004</v>
      </c>
      <c r="F163" s="298">
        <v>34492</v>
      </c>
      <c r="G163" s="300">
        <v>6.1999999999999998E-3</v>
      </c>
      <c r="H163" s="299">
        <v>0.39019999999999999</v>
      </c>
      <c r="I163" s="298">
        <v>1835708.4244581999</v>
      </c>
      <c r="J163" s="299">
        <v>0.37407131868327831</v>
      </c>
      <c r="K163" s="298">
        <v>11855.2232836</v>
      </c>
      <c r="L163" s="298">
        <v>36669.675160400002</v>
      </c>
    </row>
    <row r="164" spans="1:12">
      <c r="A164" s="297" t="s">
        <v>1054</v>
      </c>
      <c r="B164" s="298">
        <v>244486.451179</v>
      </c>
      <c r="C164" s="298">
        <v>0</v>
      </c>
      <c r="D164" s="299">
        <v>0</v>
      </c>
      <c r="E164" s="298">
        <v>206323.11290529999</v>
      </c>
      <c r="F164" s="298">
        <v>1326</v>
      </c>
      <c r="G164" s="300">
        <v>1.83E-2</v>
      </c>
      <c r="H164" s="299">
        <v>0.39329999999999998</v>
      </c>
      <c r="I164" s="298">
        <v>159054.5515194</v>
      </c>
      <c r="J164" s="299">
        <v>0.77090030913019558</v>
      </c>
      <c r="K164" s="298">
        <v>1484.386125</v>
      </c>
      <c r="L164" s="298">
        <v>9596.834426200001</v>
      </c>
    </row>
    <row r="165" spans="1:12">
      <c r="A165" s="297" t="s">
        <v>1055</v>
      </c>
      <c r="B165" s="298">
        <v>279794.78962910001</v>
      </c>
      <c r="C165" s="298">
        <v>0.10394490000000001</v>
      </c>
      <c r="D165" s="299">
        <v>1</v>
      </c>
      <c r="E165" s="298">
        <v>222726.06977990002</v>
      </c>
      <c r="F165" s="298">
        <v>1794</v>
      </c>
      <c r="G165" s="300">
        <v>5.28E-2</v>
      </c>
      <c r="H165" s="299">
        <v>0.37290000000000001</v>
      </c>
      <c r="I165" s="298">
        <v>295976.23075559997</v>
      </c>
      <c r="J165" s="299">
        <v>1.3288800500457196</v>
      </c>
      <c r="K165" s="298">
        <v>4380.2402455000001</v>
      </c>
      <c r="L165" s="298">
        <v>20838.4783752</v>
      </c>
    </row>
    <row r="166" spans="1:12">
      <c r="A166" s="297" t="s">
        <v>1056</v>
      </c>
      <c r="B166" s="298">
        <v>154952.25221820001</v>
      </c>
      <c r="C166" s="298">
        <v>1.2220078000000001</v>
      </c>
      <c r="D166" s="299">
        <v>1</v>
      </c>
      <c r="E166" s="298">
        <v>133253.195805</v>
      </c>
      <c r="F166" s="298">
        <v>927</v>
      </c>
      <c r="G166" s="300">
        <v>0.19550000000000001</v>
      </c>
      <c r="H166" s="299">
        <v>0.37569999999999998</v>
      </c>
      <c r="I166" s="298">
        <v>267567.0180251</v>
      </c>
      <c r="J166" s="299">
        <v>2.0079594820123643</v>
      </c>
      <c r="K166" s="298">
        <v>9688.6664896000002</v>
      </c>
      <c r="L166" s="298">
        <v>29466.022202799999</v>
      </c>
    </row>
    <row r="167" spans="1:12">
      <c r="A167" s="301" t="s">
        <v>550</v>
      </c>
      <c r="B167" s="307">
        <v>288433.91507679998</v>
      </c>
      <c r="C167" s="307">
        <v>686.31564500000002</v>
      </c>
      <c r="D167" s="308">
        <v>1</v>
      </c>
      <c r="E167" s="307">
        <v>279835.10138270003</v>
      </c>
      <c r="F167" s="307">
        <v>1826</v>
      </c>
      <c r="G167" s="308">
        <v>1</v>
      </c>
      <c r="H167" s="308">
        <v>0.54369999999999996</v>
      </c>
      <c r="I167" s="307">
        <v>352146.86129079998</v>
      </c>
      <c r="J167" s="308">
        <v>1.2584084682400405</v>
      </c>
      <c r="K167" s="307">
        <v>123972.826059</v>
      </c>
      <c r="L167" s="307">
        <v>236380.33434549277</v>
      </c>
    </row>
    <row r="168" spans="1:12">
      <c r="A168" s="319" t="s">
        <v>549</v>
      </c>
    </row>
    <row r="169" spans="1:12">
      <c r="A169" s="290" t="s">
        <v>1084</v>
      </c>
    </row>
    <row r="170" spans="1:12" ht="28.5" customHeight="1">
      <c r="A170" s="868" t="s">
        <v>547</v>
      </c>
      <c r="B170" s="875" t="s">
        <v>1065</v>
      </c>
      <c r="C170" s="876"/>
      <c r="D170" s="883" t="s">
        <v>1066</v>
      </c>
      <c r="E170" s="880" t="s">
        <v>1067</v>
      </c>
      <c r="F170" s="871" t="s">
        <v>1068</v>
      </c>
      <c r="G170" s="871" t="s">
        <v>1069</v>
      </c>
      <c r="H170" s="871" t="s">
        <v>1070</v>
      </c>
      <c r="I170" s="871" t="s">
        <v>1071</v>
      </c>
      <c r="J170" s="871" t="s">
        <v>1072</v>
      </c>
      <c r="K170" s="871" t="s">
        <v>1073</v>
      </c>
      <c r="L170" s="873" t="s">
        <v>1074</v>
      </c>
    </row>
    <row r="171" spans="1:12">
      <c r="A171" s="869"/>
      <c r="B171" s="877"/>
      <c r="C171" s="878"/>
      <c r="D171" s="884"/>
      <c r="E171" s="881"/>
      <c r="F171" s="872"/>
      <c r="G171" s="872"/>
      <c r="H171" s="872"/>
      <c r="I171" s="872"/>
      <c r="J171" s="872"/>
      <c r="K171" s="872"/>
      <c r="L171" s="874"/>
    </row>
    <row r="172" spans="1:12" ht="25.5">
      <c r="A172" s="870"/>
      <c r="B172" s="303" t="s">
        <v>1075</v>
      </c>
      <c r="C172" s="304" t="s">
        <v>548</v>
      </c>
      <c r="D172" s="886"/>
      <c r="E172" s="881"/>
      <c r="F172" s="872"/>
      <c r="G172" s="872"/>
      <c r="H172" s="872"/>
      <c r="I172" s="872"/>
      <c r="J172" s="872"/>
      <c r="K172" s="872"/>
      <c r="L172" s="874"/>
    </row>
    <row r="173" spans="1:12">
      <c r="A173" s="293" t="s">
        <v>1076</v>
      </c>
      <c r="B173" s="320" t="s">
        <v>553</v>
      </c>
      <c r="C173" s="321" t="s">
        <v>553</v>
      </c>
      <c r="D173" s="322" t="s">
        <v>549</v>
      </c>
      <c r="E173" s="321" t="s">
        <v>553</v>
      </c>
      <c r="F173" s="321" t="s">
        <v>553</v>
      </c>
      <c r="G173" s="322" t="s">
        <v>549</v>
      </c>
      <c r="H173" s="322" t="s">
        <v>549</v>
      </c>
      <c r="I173" s="321" t="s">
        <v>553</v>
      </c>
      <c r="J173" s="321"/>
      <c r="K173" s="321" t="s">
        <v>553</v>
      </c>
      <c r="L173" s="323" t="s">
        <v>553</v>
      </c>
    </row>
    <row r="174" spans="1:12">
      <c r="A174" s="297" t="s">
        <v>1050</v>
      </c>
      <c r="B174" s="309" t="s">
        <v>553</v>
      </c>
      <c r="C174" s="310" t="s">
        <v>553</v>
      </c>
      <c r="D174" s="310" t="s">
        <v>551</v>
      </c>
      <c r="E174" s="310" t="s">
        <v>553</v>
      </c>
      <c r="F174" s="310" t="s">
        <v>553</v>
      </c>
      <c r="G174" s="310" t="s">
        <v>557</v>
      </c>
      <c r="H174" s="310" t="s">
        <v>551</v>
      </c>
      <c r="I174" s="310" t="s">
        <v>553</v>
      </c>
      <c r="J174" s="310" t="s">
        <v>551</v>
      </c>
      <c r="K174" s="310" t="s">
        <v>553</v>
      </c>
      <c r="L174" s="311" t="s">
        <v>553</v>
      </c>
    </row>
    <row r="175" spans="1:12">
      <c r="A175" s="297" t="s">
        <v>1051</v>
      </c>
      <c r="B175" s="309" t="s">
        <v>553</v>
      </c>
      <c r="C175" s="310" t="s">
        <v>553</v>
      </c>
      <c r="D175" s="310" t="s">
        <v>551</v>
      </c>
      <c r="E175" s="310" t="s">
        <v>553</v>
      </c>
      <c r="F175" s="310" t="s">
        <v>553</v>
      </c>
      <c r="G175" s="310" t="s">
        <v>557</v>
      </c>
      <c r="H175" s="310" t="s">
        <v>551</v>
      </c>
      <c r="I175" s="310" t="s">
        <v>553</v>
      </c>
      <c r="J175" s="310" t="s">
        <v>551</v>
      </c>
      <c r="K175" s="310" t="s">
        <v>553</v>
      </c>
      <c r="L175" s="311" t="s">
        <v>553</v>
      </c>
    </row>
    <row r="176" spans="1:12">
      <c r="A176" s="297" t="s">
        <v>1052</v>
      </c>
      <c r="B176" s="309" t="s">
        <v>553</v>
      </c>
      <c r="C176" s="310" t="s">
        <v>553</v>
      </c>
      <c r="D176" s="310" t="s">
        <v>551</v>
      </c>
      <c r="E176" s="310" t="s">
        <v>553</v>
      </c>
      <c r="F176" s="310" t="s">
        <v>553</v>
      </c>
      <c r="G176" s="310" t="s">
        <v>557</v>
      </c>
      <c r="H176" s="310" t="s">
        <v>551</v>
      </c>
      <c r="I176" s="310" t="s">
        <v>553</v>
      </c>
      <c r="J176" s="310" t="s">
        <v>551</v>
      </c>
      <c r="K176" s="310" t="s">
        <v>553</v>
      </c>
      <c r="L176" s="311" t="s">
        <v>553</v>
      </c>
    </row>
    <row r="177" spans="1:12">
      <c r="A177" s="297" t="s">
        <v>1053</v>
      </c>
      <c r="B177" s="309" t="s">
        <v>553</v>
      </c>
      <c r="C177" s="310" t="s">
        <v>553</v>
      </c>
      <c r="D177" s="310" t="s">
        <v>551</v>
      </c>
      <c r="E177" s="310" t="s">
        <v>553</v>
      </c>
      <c r="F177" s="310" t="s">
        <v>553</v>
      </c>
      <c r="G177" s="310" t="s">
        <v>557</v>
      </c>
      <c r="H177" s="310" t="s">
        <v>551</v>
      </c>
      <c r="I177" s="310" t="s">
        <v>553</v>
      </c>
      <c r="J177" s="310" t="s">
        <v>551</v>
      </c>
      <c r="K177" s="310" t="s">
        <v>553</v>
      </c>
      <c r="L177" s="311" t="s">
        <v>553</v>
      </c>
    </row>
    <row r="178" spans="1:12">
      <c r="A178" s="297" t="s">
        <v>1054</v>
      </c>
      <c r="B178" s="309" t="s">
        <v>553</v>
      </c>
      <c r="C178" s="310" t="s">
        <v>553</v>
      </c>
      <c r="D178" s="310" t="s">
        <v>551</v>
      </c>
      <c r="E178" s="310" t="s">
        <v>553</v>
      </c>
      <c r="F178" s="310" t="s">
        <v>553</v>
      </c>
      <c r="G178" s="310" t="s">
        <v>557</v>
      </c>
      <c r="H178" s="310" t="s">
        <v>551</v>
      </c>
      <c r="I178" s="310" t="s">
        <v>553</v>
      </c>
      <c r="J178" s="310" t="s">
        <v>551</v>
      </c>
      <c r="K178" s="310" t="s">
        <v>553</v>
      </c>
      <c r="L178" s="311" t="s">
        <v>553</v>
      </c>
    </row>
    <row r="179" spans="1:12">
      <c r="A179" s="297" t="s">
        <v>1055</v>
      </c>
      <c r="B179" s="309" t="s">
        <v>553</v>
      </c>
      <c r="C179" s="310" t="s">
        <v>553</v>
      </c>
      <c r="D179" s="310" t="s">
        <v>551</v>
      </c>
      <c r="E179" s="310" t="s">
        <v>553</v>
      </c>
      <c r="F179" s="310" t="s">
        <v>553</v>
      </c>
      <c r="G179" s="310" t="s">
        <v>557</v>
      </c>
      <c r="H179" s="310" t="s">
        <v>551</v>
      </c>
      <c r="I179" s="310" t="s">
        <v>553</v>
      </c>
      <c r="J179" s="310" t="s">
        <v>551</v>
      </c>
      <c r="K179" s="310" t="s">
        <v>553</v>
      </c>
      <c r="L179" s="311" t="s">
        <v>553</v>
      </c>
    </row>
    <row r="180" spans="1:12">
      <c r="A180" s="297" t="s">
        <v>1056</v>
      </c>
      <c r="B180" s="309" t="s">
        <v>553</v>
      </c>
      <c r="C180" s="310" t="s">
        <v>553</v>
      </c>
      <c r="D180" s="310" t="s">
        <v>551</v>
      </c>
      <c r="E180" s="310" t="s">
        <v>553</v>
      </c>
      <c r="F180" s="310" t="s">
        <v>553</v>
      </c>
      <c r="G180" s="310" t="s">
        <v>557</v>
      </c>
      <c r="H180" s="310" t="s">
        <v>551</v>
      </c>
      <c r="I180" s="310" t="s">
        <v>553</v>
      </c>
      <c r="J180" s="310" t="s">
        <v>551</v>
      </c>
      <c r="K180" s="310" t="s">
        <v>553</v>
      </c>
      <c r="L180" s="311" t="s">
        <v>553</v>
      </c>
    </row>
    <row r="181" spans="1:12">
      <c r="A181" s="297" t="s">
        <v>550</v>
      </c>
      <c r="B181" s="309" t="s">
        <v>553</v>
      </c>
      <c r="C181" s="310" t="s">
        <v>553</v>
      </c>
      <c r="D181" s="310" t="s">
        <v>551</v>
      </c>
      <c r="E181" s="310" t="s">
        <v>553</v>
      </c>
      <c r="F181" s="310" t="s">
        <v>553</v>
      </c>
      <c r="G181" s="310" t="s">
        <v>557</v>
      </c>
      <c r="H181" s="310" t="s">
        <v>551</v>
      </c>
      <c r="I181" s="310" t="s">
        <v>553</v>
      </c>
      <c r="J181" s="310" t="s">
        <v>551</v>
      </c>
      <c r="K181" s="310" t="s">
        <v>553</v>
      </c>
      <c r="L181" s="311" t="s">
        <v>553</v>
      </c>
    </row>
    <row r="182" spans="1:12">
      <c r="A182" s="297" t="s">
        <v>552</v>
      </c>
      <c r="B182" s="309" t="s">
        <v>553</v>
      </c>
      <c r="C182" s="310" t="s">
        <v>553</v>
      </c>
      <c r="D182" s="310" t="s">
        <v>551</v>
      </c>
      <c r="E182" s="310" t="s">
        <v>553</v>
      </c>
      <c r="F182" s="310" t="s">
        <v>549</v>
      </c>
      <c r="G182" s="310" t="s">
        <v>549</v>
      </c>
      <c r="H182" s="310" t="s">
        <v>549</v>
      </c>
      <c r="I182" s="310" t="s">
        <v>553</v>
      </c>
      <c r="J182" s="310" t="s">
        <v>551</v>
      </c>
      <c r="K182" s="310" t="s">
        <v>553</v>
      </c>
      <c r="L182" s="311" t="s">
        <v>553</v>
      </c>
    </row>
    <row r="183" spans="1:12">
      <c r="A183" s="293" t="s">
        <v>1077</v>
      </c>
      <c r="B183" s="294">
        <v>2679768.6618147995</v>
      </c>
      <c r="C183" s="294">
        <v>3769240.4570200006</v>
      </c>
      <c r="D183" s="295"/>
      <c r="E183" s="294">
        <v>4868470.4081457993</v>
      </c>
      <c r="F183" s="294">
        <v>956983</v>
      </c>
      <c r="G183" s="296"/>
      <c r="H183" s="295"/>
      <c r="I183" s="294">
        <v>1275094.0443711001</v>
      </c>
      <c r="J183" s="295">
        <v>0.26190855391410939</v>
      </c>
      <c r="K183" s="294">
        <v>84098.859504099994</v>
      </c>
      <c r="L183" s="294">
        <v>93035.43717959999</v>
      </c>
    </row>
    <row r="184" spans="1:12">
      <c r="A184" s="297" t="s">
        <v>1057</v>
      </c>
      <c r="B184" s="298">
        <v>1359.9103400000001</v>
      </c>
      <c r="C184" s="298">
        <v>2646.2309399999999</v>
      </c>
      <c r="D184" s="299">
        <v>0.56279999999999997</v>
      </c>
      <c r="E184" s="298">
        <v>2849.3310282000002</v>
      </c>
      <c r="F184" s="298">
        <v>261</v>
      </c>
      <c r="G184" s="300">
        <v>1.4E-3</v>
      </c>
      <c r="H184" s="299">
        <v>0.53280000000000005</v>
      </c>
      <c r="I184" s="298">
        <v>128.0558225</v>
      </c>
      <c r="J184" s="299">
        <v>4.4942416740148421E-2</v>
      </c>
      <c r="K184" s="298">
        <v>2.1253730000000002</v>
      </c>
      <c r="L184" s="298">
        <v>11.5078958</v>
      </c>
    </row>
    <row r="185" spans="1:12">
      <c r="A185" s="297" t="s">
        <v>1051</v>
      </c>
      <c r="B185" s="298">
        <v>160154.28202810002</v>
      </c>
      <c r="C185" s="298">
        <v>943802.58597000001</v>
      </c>
      <c r="D185" s="299">
        <v>0.56520000000000004</v>
      </c>
      <c r="E185" s="298">
        <v>693624.93225439999</v>
      </c>
      <c r="F185" s="298">
        <v>96147</v>
      </c>
      <c r="G185" s="300">
        <v>2.0999999999999999E-3</v>
      </c>
      <c r="H185" s="299">
        <v>0.47439999999999999</v>
      </c>
      <c r="I185" s="298">
        <v>38727.039551499998</v>
      </c>
      <c r="J185" s="299">
        <v>5.5832825134515388E-2</v>
      </c>
      <c r="K185" s="298">
        <v>691.01690250000001</v>
      </c>
      <c r="L185" s="298">
        <v>402.09401150000002</v>
      </c>
    </row>
    <row r="186" spans="1:12">
      <c r="A186" s="297" t="s">
        <v>1052</v>
      </c>
      <c r="B186" s="298">
        <v>275364.07679630001</v>
      </c>
      <c r="C186" s="298">
        <v>1320004.30323</v>
      </c>
      <c r="D186" s="299">
        <v>0.57099999999999995</v>
      </c>
      <c r="E186" s="298">
        <v>1029137.3843888</v>
      </c>
      <c r="F186" s="298">
        <v>230409</v>
      </c>
      <c r="G186" s="300">
        <v>3.7000000000000002E-3</v>
      </c>
      <c r="H186" s="299">
        <v>0.48930000000000001</v>
      </c>
      <c r="I186" s="298">
        <v>93807.812258200007</v>
      </c>
      <c r="J186" s="299">
        <v>9.1151884754348933E-2</v>
      </c>
      <c r="K186" s="298">
        <v>1872.4229243</v>
      </c>
      <c r="L186" s="298">
        <v>2447.2521405000002</v>
      </c>
    </row>
    <row r="187" spans="1:12">
      <c r="A187" s="297" t="s">
        <v>1053</v>
      </c>
      <c r="B187" s="298">
        <v>396408.06764709996</v>
      </c>
      <c r="C187" s="298">
        <v>672178.07141999993</v>
      </c>
      <c r="D187" s="299">
        <v>0.58689999999999998</v>
      </c>
      <c r="E187" s="298">
        <v>790887.39644420007</v>
      </c>
      <c r="F187" s="298">
        <v>171601</v>
      </c>
      <c r="G187" s="300">
        <v>6.7000000000000002E-3</v>
      </c>
      <c r="H187" s="299">
        <v>0.48699999999999999</v>
      </c>
      <c r="I187" s="298">
        <v>115046.6042036</v>
      </c>
      <c r="J187" s="299">
        <v>0.14546521378497773</v>
      </c>
      <c r="K187" s="298">
        <v>2591.7632337999999</v>
      </c>
      <c r="L187" s="298">
        <v>3195.6619999999998</v>
      </c>
    </row>
    <row r="188" spans="1:12">
      <c r="A188" s="297" t="s">
        <v>1054</v>
      </c>
      <c r="B188" s="298">
        <v>597591.59912929998</v>
      </c>
      <c r="C188" s="298">
        <v>304276.80205</v>
      </c>
      <c r="D188" s="299">
        <v>0.62709999999999999</v>
      </c>
      <c r="E188" s="298">
        <v>788398.94830159994</v>
      </c>
      <c r="F188" s="298">
        <v>141812</v>
      </c>
      <c r="G188" s="300">
        <v>1.54E-2</v>
      </c>
      <c r="H188" s="299">
        <v>0.49959999999999999</v>
      </c>
      <c r="I188" s="298">
        <v>220441.57679210001</v>
      </c>
      <c r="J188" s="299">
        <v>0.27960663477162662</v>
      </c>
      <c r="K188" s="298">
        <v>6105.2866770000001</v>
      </c>
      <c r="L188" s="298">
        <v>10359.269570099999</v>
      </c>
    </row>
    <row r="189" spans="1:12">
      <c r="A189" s="297" t="s">
        <v>1055</v>
      </c>
      <c r="B189" s="298">
        <v>249292.15558199998</v>
      </c>
      <c r="C189" s="298">
        <v>78747.876489999995</v>
      </c>
      <c r="D189" s="299">
        <v>0.59809999999999997</v>
      </c>
      <c r="E189" s="298">
        <v>296392.5445208</v>
      </c>
      <c r="F189" s="298">
        <v>55014</v>
      </c>
      <c r="G189" s="300">
        <v>5.1499999999999997E-2</v>
      </c>
      <c r="H189" s="299">
        <v>0.49769999999999998</v>
      </c>
      <c r="I189" s="298">
        <v>189793.43613319998</v>
      </c>
      <c r="J189" s="299">
        <v>0.64034483876796977</v>
      </c>
      <c r="K189" s="298">
        <v>7565.6124665999996</v>
      </c>
      <c r="L189" s="298">
        <v>10184.713539799999</v>
      </c>
    </row>
    <row r="190" spans="1:12">
      <c r="A190" s="297" t="s">
        <v>1056</v>
      </c>
      <c r="B190" s="298">
        <v>58623.492404799996</v>
      </c>
      <c r="C190" s="298">
        <v>23508.330469999997</v>
      </c>
      <c r="D190" s="299">
        <v>0.43209999999999998</v>
      </c>
      <c r="E190" s="298">
        <v>68780.4990483</v>
      </c>
      <c r="F190" s="298">
        <v>26003</v>
      </c>
      <c r="G190" s="300">
        <v>0.2581</v>
      </c>
      <c r="H190" s="299">
        <v>0.47889999999999999</v>
      </c>
      <c r="I190" s="298">
        <v>94845.057552399987</v>
      </c>
      <c r="J190" s="299">
        <v>1.3789527389994158</v>
      </c>
      <c r="K190" s="298">
        <v>8507.6064060999997</v>
      </c>
      <c r="L190" s="298">
        <v>5366.5007483999998</v>
      </c>
    </row>
    <row r="191" spans="1:12">
      <c r="A191" s="301" t="s">
        <v>550</v>
      </c>
      <c r="B191" s="307">
        <v>34107.920431100007</v>
      </c>
      <c r="C191" s="307">
        <v>14897.0165</v>
      </c>
      <c r="D191" s="308">
        <v>0.52829999999999999</v>
      </c>
      <c r="E191" s="307">
        <v>41978.049260799999</v>
      </c>
      <c r="F191" s="307">
        <v>12646</v>
      </c>
      <c r="G191" s="308">
        <v>1</v>
      </c>
      <c r="H191" s="308">
        <v>0.85640000000000005</v>
      </c>
      <c r="I191" s="307">
        <v>17096.335757500001</v>
      </c>
      <c r="J191" s="308">
        <v>0.40726846669992656</v>
      </c>
      <c r="K191" s="307">
        <v>34582.3945981</v>
      </c>
      <c r="L191" s="307">
        <v>35146.445519199995</v>
      </c>
    </row>
    <row r="192" spans="1:12">
      <c r="A192" s="319" t="s">
        <v>549</v>
      </c>
    </row>
    <row r="193" spans="1:12">
      <c r="A193" s="290" t="s">
        <v>1085</v>
      </c>
    </row>
    <row r="194" spans="1:12" ht="28.5" customHeight="1">
      <c r="A194" s="868" t="s">
        <v>547</v>
      </c>
      <c r="B194" s="875" t="s">
        <v>1065</v>
      </c>
      <c r="C194" s="876"/>
      <c r="D194" s="883" t="s">
        <v>1066</v>
      </c>
      <c r="E194" s="880" t="s">
        <v>1067</v>
      </c>
      <c r="F194" s="871" t="s">
        <v>1068</v>
      </c>
      <c r="G194" s="871" t="s">
        <v>1069</v>
      </c>
      <c r="H194" s="871" t="s">
        <v>1070</v>
      </c>
      <c r="I194" s="871" t="s">
        <v>1071</v>
      </c>
      <c r="J194" s="871" t="s">
        <v>1072</v>
      </c>
      <c r="K194" s="871" t="s">
        <v>1073</v>
      </c>
      <c r="L194" s="873" t="s">
        <v>1074</v>
      </c>
    </row>
    <row r="195" spans="1:12">
      <c r="A195" s="869"/>
      <c r="B195" s="877"/>
      <c r="C195" s="878"/>
      <c r="D195" s="884"/>
      <c r="E195" s="881"/>
      <c r="F195" s="872"/>
      <c r="G195" s="872"/>
      <c r="H195" s="872"/>
      <c r="I195" s="872"/>
      <c r="J195" s="872"/>
      <c r="K195" s="872"/>
      <c r="L195" s="874"/>
    </row>
    <row r="196" spans="1:12" ht="25.5">
      <c r="A196" s="870"/>
      <c r="B196" s="303" t="s">
        <v>1075</v>
      </c>
      <c r="C196" s="304" t="s">
        <v>548</v>
      </c>
      <c r="D196" s="886"/>
      <c r="E196" s="881"/>
      <c r="F196" s="872"/>
      <c r="G196" s="872"/>
      <c r="H196" s="872"/>
      <c r="I196" s="872"/>
      <c r="J196" s="872"/>
      <c r="K196" s="872"/>
      <c r="L196" s="874"/>
    </row>
    <row r="197" spans="1:12">
      <c r="A197" s="293" t="s">
        <v>1076</v>
      </c>
      <c r="B197" s="320" t="s">
        <v>553</v>
      </c>
      <c r="C197" s="321" t="s">
        <v>553</v>
      </c>
      <c r="D197" s="322" t="s">
        <v>549</v>
      </c>
      <c r="E197" s="321" t="s">
        <v>553</v>
      </c>
      <c r="F197" s="321" t="s">
        <v>553</v>
      </c>
      <c r="G197" s="322" t="s">
        <v>549</v>
      </c>
      <c r="H197" s="322" t="s">
        <v>549</v>
      </c>
      <c r="I197" s="321" t="s">
        <v>553</v>
      </c>
      <c r="J197" s="321"/>
      <c r="K197" s="321" t="s">
        <v>553</v>
      </c>
      <c r="L197" s="323" t="s">
        <v>553</v>
      </c>
    </row>
    <row r="198" spans="1:12">
      <c r="A198" s="297" t="s">
        <v>1050</v>
      </c>
      <c r="B198" s="309" t="s">
        <v>553</v>
      </c>
      <c r="C198" s="310" t="s">
        <v>553</v>
      </c>
      <c r="D198" s="310" t="s">
        <v>551</v>
      </c>
      <c r="E198" s="310" t="s">
        <v>553</v>
      </c>
      <c r="F198" s="310" t="s">
        <v>553</v>
      </c>
      <c r="G198" s="310" t="s">
        <v>557</v>
      </c>
      <c r="H198" s="310" t="s">
        <v>551</v>
      </c>
      <c r="I198" s="310" t="s">
        <v>553</v>
      </c>
      <c r="J198" s="310" t="s">
        <v>551</v>
      </c>
      <c r="K198" s="310" t="s">
        <v>553</v>
      </c>
      <c r="L198" s="311" t="s">
        <v>553</v>
      </c>
    </row>
    <row r="199" spans="1:12">
      <c r="A199" s="297" t="s">
        <v>1051</v>
      </c>
      <c r="B199" s="309" t="s">
        <v>553</v>
      </c>
      <c r="C199" s="310" t="s">
        <v>553</v>
      </c>
      <c r="D199" s="310" t="s">
        <v>551</v>
      </c>
      <c r="E199" s="310" t="s">
        <v>553</v>
      </c>
      <c r="F199" s="310" t="s">
        <v>553</v>
      </c>
      <c r="G199" s="310" t="s">
        <v>557</v>
      </c>
      <c r="H199" s="310" t="s">
        <v>551</v>
      </c>
      <c r="I199" s="310" t="s">
        <v>553</v>
      </c>
      <c r="J199" s="310" t="s">
        <v>551</v>
      </c>
      <c r="K199" s="310" t="s">
        <v>553</v>
      </c>
      <c r="L199" s="311" t="s">
        <v>553</v>
      </c>
    </row>
    <row r="200" spans="1:12">
      <c r="A200" s="297" t="s">
        <v>1052</v>
      </c>
      <c r="B200" s="309" t="s">
        <v>553</v>
      </c>
      <c r="C200" s="310" t="s">
        <v>553</v>
      </c>
      <c r="D200" s="310" t="s">
        <v>551</v>
      </c>
      <c r="E200" s="310" t="s">
        <v>553</v>
      </c>
      <c r="F200" s="310" t="s">
        <v>553</v>
      </c>
      <c r="G200" s="310" t="s">
        <v>557</v>
      </c>
      <c r="H200" s="310" t="s">
        <v>551</v>
      </c>
      <c r="I200" s="310" t="s">
        <v>553</v>
      </c>
      <c r="J200" s="310" t="s">
        <v>551</v>
      </c>
      <c r="K200" s="310" t="s">
        <v>553</v>
      </c>
      <c r="L200" s="311" t="s">
        <v>553</v>
      </c>
    </row>
    <row r="201" spans="1:12">
      <c r="A201" s="297" t="s">
        <v>1053</v>
      </c>
      <c r="B201" s="309" t="s">
        <v>553</v>
      </c>
      <c r="C201" s="310" t="s">
        <v>553</v>
      </c>
      <c r="D201" s="310" t="s">
        <v>551</v>
      </c>
      <c r="E201" s="310" t="s">
        <v>553</v>
      </c>
      <c r="F201" s="310" t="s">
        <v>553</v>
      </c>
      <c r="G201" s="310" t="s">
        <v>557</v>
      </c>
      <c r="H201" s="310" t="s">
        <v>551</v>
      </c>
      <c r="I201" s="310" t="s">
        <v>553</v>
      </c>
      <c r="J201" s="310" t="s">
        <v>551</v>
      </c>
      <c r="K201" s="310" t="s">
        <v>553</v>
      </c>
      <c r="L201" s="311" t="s">
        <v>553</v>
      </c>
    </row>
    <row r="202" spans="1:12">
      <c r="A202" s="297" t="s">
        <v>1054</v>
      </c>
      <c r="B202" s="309" t="s">
        <v>553</v>
      </c>
      <c r="C202" s="310" t="s">
        <v>553</v>
      </c>
      <c r="D202" s="310" t="s">
        <v>551</v>
      </c>
      <c r="E202" s="310" t="s">
        <v>553</v>
      </c>
      <c r="F202" s="310" t="s">
        <v>553</v>
      </c>
      <c r="G202" s="310" t="s">
        <v>557</v>
      </c>
      <c r="H202" s="310" t="s">
        <v>551</v>
      </c>
      <c r="I202" s="310" t="s">
        <v>553</v>
      </c>
      <c r="J202" s="310" t="s">
        <v>551</v>
      </c>
      <c r="K202" s="310" t="s">
        <v>553</v>
      </c>
      <c r="L202" s="311" t="s">
        <v>553</v>
      </c>
    </row>
    <row r="203" spans="1:12">
      <c r="A203" s="297" t="s">
        <v>1055</v>
      </c>
      <c r="B203" s="309" t="s">
        <v>553</v>
      </c>
      <c r="C203" s="310" t="s">
        <v>553</v>
      </c>
      <c r="D203" s="310" t="s">
        <v>551</v>
      </c>
      <c r="E203" s="310" t="s">
        <v>553</v>
      </c>
      <c r="F203" s="310" t="s">
        <v>553</v>
      </c>
      <c r="G203" s="310" t="s">
        <v>557</v>
      </c>
      <c r="H203" s="310" t="s">
        <v>551</v>
      </c>
      <c r="I203" s="310" t="s">
        <v>553</v>
      </c>
      <c r="J203" s="310" t="s">
        <v>551</v>
      </c>
      <c r="K203" s="310" t="s">
        <v>553</v>
      </c>
      <c r="L203" s="311" t="s">
        <v>553</v>
      </c>
    </row>
    <row r="204" spans="1:12">
      <c r="A204" s="297" t="s">
        <v>1056</v>
      </c>
      <c r="B204" s="309" t="s">
        <v>553</v>
      </c>
      <c r="C204" s="310" t="s">
        <v>553</v>
      </c>
      <c r="D204" s="310" t="s">
        <v>551</v>
      </c>
      <c r="E204" s="310" t="s">
        <v>553</v>
      </c>
      <c r="F204" s="310" t="s">
        <v>553</v>
      </c>
      <c r="G204" s="310" t="s">
        <v>557</v>
      </c>
      <c r="H204" s="310" t="s">
        <v>551</v>
      </c>
      <c r="I204" s="310" t="s">
        <v>553</v>
      </c>
      <c r="J204" s="310" t="s">
        <v>551</v>
      </c>
      <c r="K204" s="310" t="s">
        <v>553</v>
      </c>
      <c r="L204" s="311" t="s">
        <v>553</v>
      </c>
    </row>
    <row r="205" spans="1:12">
      <c r="A205" s="297" t="s">
        <v>550</v>
      </c>
      <c r="B205" s="309" t="s">
        <v>553</v>
      </c>
      <c r="C205" s="310" t="s">
        <v>553</v>
      </c>
      <c r="D205" s="310" t="s">
        <v>551</v>
      </c>
      <c r="E205" s="310" t="s">
        <v>553</v>
      </c>
      <c r="F205" s="310" t="s">
        <v>553</v>
      </c>
      <c r="G205" s="310" t="s">
        <v>557</v>
      </c>
      <c r="H205" s="310" t="s">
        <v>551</v>
      </c>
      <c r="I205" s="310" t="s">
        <v>553</v>
      </c>
      <c r="J205" s="310" t="s">
        <v>551</v>
      </c>
      <c r="K205" s="310" t="s">
        <v>553</v>
      </c>
      <c r="L205" s="311" t="s">
        <v>553</v>
      </c>
    </row>
    <row r="206" spans="1:12">
      <c r="A206" s="297" t="s">
        <v>552</v>
      </c>
      <c r="B206" s="309" t="s">
        <v>553</v>
      </c>
      <c r="C206" s="310" t="s">
        <v>553</v>
      </c>
      <c r="D206" s="310" t="s">
        <v>551</v>
      </c>
      <c r="E206" s="310" t="s">
        <v>553</v>
      </c>
      <c r="F206" s="310" t="s">
        <v>549</v>
      </c>
      <c r="G206" s="310" t="s">
        <v>549</v>
      </c>
      <c r="H206" s="310" t="s">
        <v>549</v>
      </c>
      <c r="I206" s="310" t="s">
        <v>553</v>
      </c>
      <c r="J206" s="310" t="s">
        <v>551</v>
      </c>
      <c r="K206" s="310" t="s">
        <v>553</v>
      </c>
      <c r="L206" s="311" t="s">
        <v>553</v>
      </c>
    </row>
    <row r="207" spans="1:12">
      <c r="A207" s="293" t="s">
        <v>1077</v>
      </c>
      <c r="B207" s="294">
        <v>1401860.2258474</v>
      </c>
      <c r="C207" s="294">
        <v>418668.35408550006</v>
      </c>
      <c r="D207" s="295"/>
      <c r="E207" s="294">
        <v>1456784.8062704997</v>
      </c>
      <c r="F207" s="294">
        <v>43255</v>
      </c>
      <c r="G207" s="296"/>
      <c r="H207" s="295"/>
      <c r="I207" s="294">
        <v>587453.59521150007</v>
      </c>
      <c r="J207" s="295">
        <v>0.40325351601890619</v>
      </c>
      <c r="K207" s="294">
        <v>104015.3050558</v>
      </c>
      <c r="L207" s="294">
        <v>125733.61293849999</v>
      </c>
    </row>
    <row r="208" spans="1:12">
      <c r="A208" s="297" t="s">
        <v>1057</v>
      </c>
      <c r="B208" s="298">
        <v>16766.913921800002</v>
      </c>
      <c r="C208" s="298">
        <v>58644.481202399998</v>
      </c>
      <c r="D208" s="299">
        <v>0.90749999999999997</v>
      </c>
      <c r="E208" s="298">
        <v>66868.560002999991</v>
      </c>
      <c r="F208" s="298">
        <v>1022</v>
      </c>
      <c r="G208" s="300">
        <v>1.4E-3</v>
      </c>
      <c r="H208" s="299">
        <v>0.50949999999999995</v>
      </c>
      <c r="I208" s="298">
        <v>8699.4461111000001</v>
      </c>
      <c r="J208" s="299">
        <v>0.13009770377453481</v>
      </c>
      <c r="K208" s="298">
        <v>47.6973439</v>
      </c>
      <c r="L208" s="298">
        <v>157.19891490000001</v>
      </c>
    </row>
    <row r="209" spans="1:12">
      <c r="A209" s="297" t="s">
        <v>1051</v>
      </c>
      <c r="B209" s="298">
        <v>125433.6852313</v>
      </c>
      <c r="C209" s="298">
        <v>61050.221685999997</v>
      </c>
      <c r="D209" s="299">
        <v>0.95579999999999998</v>
      </c>
      <c r="E209" s="298">
        <v>134083.57275730002</v>
      </c>
      <c r="F209" s="298">
        <v>1082</v>
      </c>
      <c r="G209" s="300">
        <v>2.3999999999999998E-3</v>
      </c>
      <c r="H209" s="299">
        <v>0.50949999999999995</v>
      </c>
      <c r="I209" s="298">
        <v>25248.193865600002</v>
      </c>
      <c r="J209" s="299">
        <v>0.18830191757569642</v>
      </c>
      <c r="K209" s="298">
        <v>163.95739280000001</v>
      </c>
      <c r="L209" s="298">
        <v>359.76121840000002</v>
      </c>
    </row>
    <row r="210" spans="1:12">
      <c r="A210" s="297" t="s">
        <v>1052</v>
      </c>
      <c r="B210" s="298">
        <v>0</v>
      </c>
      <c r="C210" s="298">
        <v>0</v>
      </c>
      <c r="D210" s="299">
        <v>0</v>
      </c>
      <c r="E210" s="298">
        <v>0</v>
      </c>
      <c r="F210" s="298">
        <v>0</v>
      </c>
      <c r="G210" s="300">
        <v>0</v>
      </c>
      <c r="H210" s="299">
        <v>0</v>
      </c>
      <c r="I210" s="298">
        <v>0</v>
      </c>
      <c r="J210" s="299">
        <v>0</v>
      </c>
      <c r="K210" s="298">
        <v>0</v>
      </c>
      <c r="L210" s="298">
        <v>0</v>
      </c>
    </row>
    <row r="211" spans="1:12">
      <c r="A211" s="297" t="s">
        <v>1053</v>
      </c>
      <c r="B211" s="298">
        <v>336625.51058310003</v>
      </c>
      <c r="C211" s="298">
        <v>101129.8528317</v>
      </c>
      <c r="D211" s="299">
        <v>0.97140000000000004</v>
      </c>
      <c r="E211" s="298">
        <v>319181.60491390002</v>
      </c>
      <c r="F211" s="298">
        <v>3445</v>
      </c>
      <c r="G211" s="300">
        <v>5.3E-3</v>
      </c>
      <c r="H211" s="299">
        <v>0.50949999999999995</v>
      </c>
      <c r="I211" s="298">
        <v>97578.247136899998</v>
      </c>
      <c r="J211" s="299">
        <v>0.30571388085858503</v>
      </c>
      <c r="K211" s="298">
        <v>861.90204679999999</v>
      </c>
      <c r="L211" s="298">
        <v>1424.4332503999999</v>
      </c>
    </row>
    <row r="212" spans="1:12">
      <c r="A212" s="297" t="s">
        <v>1054</v>
      </c>
      <c r="B212" s="298">
        <v>275845.77262279997</v>
      </c>
      <c r="C212" s="298">
        <v>50183.437763200003</v>
      </c>
      <c r="D212" s="299">
        <v>1.002</v>
      </c>
      <c r="E212" s="298">
        <v>262829.1177841</v>
      </c>
      <c r="F212" s="298">
        <v>3275</v>
      </c>
      <c r="G212" s="300">
        <v>1.2800000000000001E-2</v>
      </c>
      <c r="H212" s="299">
        <v>0.50949999999999995</v>
      </c>
      <c r="I212" s="298">
        <v>117931.7421569</v>
      </c>
      <c r="J212" s="299">
        <v>0.4487012061341491</v>
      </c>
      <c r="K212" s="298">
        <v>1711.0044812000001</v>
      </c>
      <c r="L212" s="298">
        <v>9806.9275693999989</v>
      </c>
    </row>
    <row r="213" spans="1:12">
      <c r="A213" s="297" t="s">
        <v>1055</v>
      </c>
      <c r="B213" s="298">
        <v>93289.413838400011</v>
      </c>
      <c r="C213" s="298">
        <v>11625.057630000001</v>
      </c>
      <c r="D213" s="299">
        <v>1.0202</v>
      </c>
      <c r="E213" s="298">
        <v>90470.311932699988</v>
      </c>
      <c r="F213" s="298">
        <v>1126</v>
      </c>
      <c r="G213" s="300">
        <v>4.7699999999999999E-2</v>
      </c>
      <c r="H213" s="299">
        <v>0.50949999999999995</v>
      </c>
      <c r="I213" s="298">
        <v>54641.683488900002</v>
      </c>
      <c r="J213" s="299">
        <v>0.60397363866223241</v>
      </c>
      <c r="K213" s="298">
        <v>2200.5554678000003</v>
      </c>
      <c r="L213" s="298">
        <v>7972.2865513000006</v>
      </c>
    </row>
    <row r="214" spans="1:12">
      <c r="A214" s="297" t="s">
        <v>1056</v>
      </c>
      <c r="B214" s="298">
        <v>37219.423148199996</v>
      </c>
      <c r="C214" s="298">
        <v>7595.9883082999995</v>
      </c>
      <c r="D214" s="299">
        <v>1.0065</v>
      </c>
      <c r="E214" s="298">
        <v>36026.286564400005</v>
      </c>
      <c r="F214" s="298">
        <v>12290</v>
      </c>
      <c r="G214" s="300">
        <v>0.34429999999999999</v>
      </c>
      <c r="H214" s="299">
        <v>0.50949999999999995</v>
      </c>
      <c r="I214" s="298">
        <v>36048.815927100004</v>
      </c>
      <c r="J214" s="299">
        <v>1.0006253590044516</v>
      </c>
      <c r="K214" s="298">
        <v>6319.6369566000003</v>
      </c>
      <c r="L214" s="298">
        <v>4367.0071926999999</v>
      </c>
    </row>
    <row r="215" spans="1:12">
      <c r="A215" s="301" t="s">
        <v>550</v>
      </c>
      <c r="B215" s="307">
        <v>93557.982970500001</v>
      </c>
      <c r="C215" s="307">
        <v>390.34976</v>
      </c>
      <c r="D215" s="308">
        <v>0.94669999999999999</v>
      </c>
      <c r="E215" s="307">
        <v>91131.076031000004</v>
      </c>
      <c r="F215" s="307">
        <v>3302</v>
      </c>
      <c r="G215" s="308">
        <v>1</v>
      </c>
      <c r="H215" s="308">
        <v>0.93089999999999995</v>
      </c>
      <c r="I215" s="307">
        <v>29983.7788411</v>
      </c>
      <c r="J215" s="308">
        <v>0.32901815875520263</v>
      </c>
      <c r="K215" s="307">
        <v>82431.657117099996</v>
      </c>
      <c r="L215" s="307">
        <v>79342.578013099992</v>
      </c>
    </row>
    <row r="216" spans="1:12">
      <c r="A216" s="319" t="s">
        <v>549</v>
      </c>
    </row>
    <row r="217" spans="1:12">
      <c r="A217" s="290" t="s">
        <v>1086</v>
      </c>
    </row>
    <row r="218" spans="1:12" ht="28.5" customHeight="1">
      <c r="A218" s="868" t="s">
        <v>547</v>
      </c>
      <c r="B218" s="875" t="s">
        <v>1065</v>
      </c>
      <c r="C218" s="876"/>
      <c r="D218" s="883" t="s">
        <v>1066</v>
      </c>
      <c r="E218" s="880" t="s">
        <v>1067</v>
      </c>
      <c r="F218" s="871" t="s">
        <v>1068</v>
      </c>
      <c r="G218" s="871" t="s">
        <v>1069</v>
      </c>
      <c r="H218" s="871" t="s">
        <v>1070</v>
      </c>
      <c r="I218" s="871" t="s">
        <v>1071</v>
      </c>
      <c r="J218" s="871" t="s">
        <v>1072</v>
      </c>
      <c r="K218" s="871" t="s">
        <v>1073</v>
      </c>
      <c r="L218" s="873" t="s">
        <v>1074</v>
      </c>
    </row>
    <row r="219" spans="1:12">
      <c r="A219" s="869"/>
      <c r="B219" s="877"/>
      <c r="C219" s="878"/>
      <c r="D219" s="884"/>
      <c r="E219" s="881"/>
      <c r="F219" s="872"/>
      <c r="G219" s="872"/>
      <c r="H219" s="872"/>
      <c r="I219" s="872"/>
      <c r="J219" s="872"/>
      <c r="K219" s="872"/>
      <c r="L219" s="874"/>
    </row>
    <row r="220" spans="1:12" ht="25.5">
      <c r="A220" s="870"/>
      <c r="B220" s="303" t="s">
        <v>1075</v>
      </c>
      <c r="C220" s="304" t="s">
        <v>548</v>
      </c>
      <c r="D220" s="886"/>
      <c r="E220" s="881"/>
      <c r="F220" s="872"/>
      <c r="G220" s="872"/>
      <c r="H220" s="872"/>
      <c r="I220" s="872"/>
      <c r="J220" s="872"/>
      <c r="K220" s="872"/>
      <c r="L220" s="874"/>
    </row>
    <row r="221" spans="1:12">
      <c r="A221" s="293" t="s">
        <v>1076</v>
      </c>
      <c r="B221" s="320" t="s">
        <v>553</v>
      </c>
      <c r="C221" s="321" t="s">
        <v>553</v>
      </c>
      <c r="D221" s="322" t="s">
        <v>549</v>
      </c>
      <c r="E221" s="321" t="s">
        <v>553</v>
      </c>
      <c r="F221" s="321" t="s">
        <v>553</v>
      </c>
      <c r="G221" s="322" t="s">
        <v>549</v>
      </c>
      <c r="H221" s="322" t="s">
        <v>549</v>
      </c>
      <c r="I221" s="321" t="s">
        <v>553</v>
      </c>
      <c r="J221" s="321"/>
      <c r="K221" s="321" t="s">
        <v>553</v>
      </c>
      <c r="L221" s="323" t="s">
        <v>553</v>
      </c>
    </row>
    <row r="222" spans="1:12">
      <c r="A222" s="297" t="s">
        <v>1050</v>
      </c>
      <c r="B222" s="309" t="s">
        <v>553</v>
      </c>
      <c r="C222" s="310" t="s">
        <v>553</v>
      </c>
      <c r="D222" s="310" t="s">
        <v>551</v>
      </c>
      <c r="E222" s="310" t="s">
        <v>553</v>
      </c>
      <c r="F222" s="310" t="s">
        <v>553</v>
      </c>
      <c r="G222" s="310" t="s">
        <v>557</v>
      </c>
      <c r="H222" s="310" t="s">
        <v>551</v>
      </c>
      <c r="I222" s="310" t="s">
        <v>553</v>
      </c>
      <c r="J222" s="310" t="s">
        <v>551</v>
      </c>
      <c r="K222" s="310" t="s">
        <v>553</v>
      </c>
      <c r="L222" s="311" t="s">
        <v>553</v>
      </c>
    </row>
    <row r="223" spans="1:12">
      <c r="A223" s="297" t="s">
        <v>1051</v>
      </c>
      <c r="B223" s="309" t="s">
        <v>553</v>
      </c>
      <c r="C223" s="310" t="s">
        <v>553</v>
      </c>
      <c r="D223" s="310" t="s">
        <v>551</v>
      </c>
      <c r="E223" s="310" t="s">
        <v>553</v>
      </c>
      <c r="F223" s="310" t="s">
        <v>553</v>
      </c>
      <c r="G223" s="310" t="s">
        <v>557</v>
      </c>
      <c r="H223" s="310" t="s">
        <v>551</v>
      </c>
      <c r="I223" s="310" t="s">
        <v>553</v>
      </c>
      <c r="J223" s="310" t="s">
        <v>551</v>
      </c>
      <c r="K223" s="310" t="s">
        <v>553</v>
      </c>
      <c r="L223" s="311" t="s">
        <v>553</v>
      </c>
    </row>
    <row r="224" spans="1:12">
      <c r="A224" s="297" t="s">
        <v>1052</v>
      </c>
      <c r="B224" s="309" t="s">
        <v>553</v>
      </c>
      <c r="C224" s="310" t="s">
        <v>553</v>
      </c>
      <c r="D224" s="310" t="s">
        <v>551</v>
      </c>
      <c r="E224" s="310" t="s">
        <v>553</v>
      </c>
      <c r="F224" s="310" t="s">
        <v>553</v>
      </c>
      <c r="G224" s="310" t="s">
        <v>557</v>
      </c>
      <c r="H224" s="310" t="s">
        <v>551</v>
      </c>
      <c r="I224" s="310" t="s">
        <v>553</v>
      </c>
      <c r="J224" s="310" t="s">
        <v>551</v>
      </c>
      <c r="K224" s="310" t="s">
        <v>553</v>
      </c>
      <c r="L224" s="311" t="s">
        <v>553</v>
      </c>
    </row>
    <row r="225" spans="1:12">
      <c r="A225" s="297" t="s">
        <v>1053</v>
      </c>
      <c r="B225" s="309" t="s">
        <v>553</v>
      </c>
      <c r="C225" s="310" t="s">
        <v>553</v>
      </c>
      <c r="D225" s="310" t="s">
        <v>551</v>
      </c>
      <c r="E225" s="310" t="s">
        <v>553</v>
      </c>
      <c r="F225" s="310" t="s">
        <v>553</v>
      </c>
      <c r="G225" s="310" t="s">
        <v>557</v>
      </c>
      <c r="H225" s="310" t="s">
        <v>551</v>
      </c>
      <c r="I225" s="310" t="s">
        <v>553</v>
      </c>
      <c r="J225" s="310" t="s">
        <v>551</v>
      </c>
      <c r="K225" s="310" t="s">
        <v>553</v>
      </c>
      <c r="L225" s="311" t="s">
        <v>553</v>
      </c>
    </row>
    <row r="226" spans="1:12">
      <c r="A226" s="297" t="s">
        <v>1054</v>
      </c>
      <c r="B226" s="309" t="s">
        <v>553</v>
      </c>
      <c r="C226" s="310" t="s">
        <v>553</v>
      </c>
      <c r="D226" s="310" t="s">
        <v>551</v>
      </c>
      <c r="E226" s="310" t="s">
        <v>553</v>
      </c>
      <c r="F226" s="310" t="s">
        <v>553</v>
      </c>
      <c r="G226" s="310" t="s">
        <v>557</v>
      </c>
      <c r="H226" s="310" t="s">
        <v>551</v>
      </c>
      <c r="I226" s="310" t="s">
        <v>553</v>
      </c>
      <c r="J226" s="310" t="s">
        <v>551</v>
      </c>
      <c r="K226" s="310" t="s">
        <v>553</v>
      </c>
      <c r="L226" s="311" t="s">
        <v>553</v>
      </c>
    </row>
    <row r="227" spans="1:12">
      <c r="A227" s="297" t="s">
        <v>1055</v>
      </c>
      <c r="B227" s="309" t="s">
        <v>553</v>
      </c>
      <c r="C227" s="310" t="s">
        <v>553</v>
      </c>
      <c r="D227" s="310" t="s">
        <v>551</v>
      </c>
      <c r="E227" s="310" t="s">
        <v>553</v>
      </c>
      <c r="F227" s="310" t="s">
        <v>553</v>
      </c>
      <c r="G227" s="310" t="s">
        <v>557</v>
      </c>
      <c r="H227" s="310" t="s">
        <v>551</v>
      </c>
      <c r="I227" s="310" t="s">
        <v>553</v>
      </c>
      <c r="J227" s="310" t="s">
        <v>551</v>
      </c>
      <c r="K227" s="310" t="s">
        <v>553</v>
      </c>
      <c r="L227" s="311" t="s">
        <v>553</v>
      </c>
    </row>
    <row r="228" spans="1:12">
      <c r="A228" s="297" t="s">
        <v>1056</v>
      </c>
      <c r="B228" s="309" t="s">
        <v>553</v>
      </c>
      <c r="C228" s="310" t="s">
        <v>553</v>
      </c>
      <c r="D228" s="310" t="s">
        <v>551</v>
      </c>
      <c r="E228" s="310" t="s">
        <v>553</v>
      </c>
      <c r="F228" s="310" t="s">
        <v>553</v>
      </c>
      <c r="G228" s="310" t="s">
        <v>557</v>
      </c>
      <c r="H228" s="310" t="s">
        <v>551</v>
      </c>
      <c r="I228" s="310" t="s">
        <v>553</v>
      </c>
      <c r="J228" s="310" t="s">
        <v>551</v>
      </c>
      <c r="K228" s="310" t="s">
        <v>553</v>
      </c>
      <c r="L228" s="311" t="s">
        <v>553</v>
      </c>
    </row>
    <row r="229" spans="1:12">
      <c r="A229" s="297" t="s">
        <v>550</v>
      </c>
      <c r="B229" s="309" t="s">
        <v>553</v>
      </c>
      <c r="C229" s="310" t="s">
        <v>553</v>
      </c>
      <c r="D229" s="310" t="s">
        <v>551</v>
      </c>
      <c r="E229" s="310" t="s">
        <v>553</v>
      </c>
      <c r="F229" s="310" t="s">
        <v>553</v>
      </c>
      <c r="G229" s="310" t="s">
        <v>557</v>
      </c>
      <c r="H229" s="310" t="s">
        <v>551</v>
      </c>
      <c r="I229" s="310" t="s">
        <v>553</v>
      </c>
      <c r="J229" s="310" t="s">
        <v>551</v>
      </c>
      <c r="K229" s="310" t="s">
        <v>553</v>
      </c>
      <c r="L229" s="311" t="s">
        <v>553</v>
      </c>
    </row>
    <row r="230" spans="1:12">
      <c r="A230" s="297" t="s">
        <v>552</v>
      </c>
      <c r="B230" s="309" t="s">
        <v>553</v>
      </c>
      <c r="C230" s="310" t="s">
        <v>553</v>
      </c>
      <c r="D230" s="310" t="s">
        <v>551</v>
      </c>
      <c r="E230" s="310" t="s">
        <v>553</v>
      </c>
      <c r="F230" s="310" t="s">
        <v>549</v>
      </c>
      <c r="G230" s="310" t="s">
        <v>549</v>
      </c>
      <c r="H230" s="310" t="s">
        <v>549</v>
      </c>
      <c r="I230" s="310" t="s">
        <v>553</v>
      </c>
      <c r="J230" s="310" t="s">
        <v>551</v>
      </c>
      <c r="K230" s="310" t="s">
        <v>553</v>
      </c>
      <c r="L230" s="311" t="s">
        <v>553</v>
      </c>
    </row>
    <row r="231" spans="1:12">
      <c r="A231" s="293" t="s">
        <v>1077</v>
      </c>
      <c r="B231" s="294">
        <v>15594762.215225101</v>
      </c>
      <c r="C231" s="294">
        <v>134.53982000000002</v>
      </c>
      <c r="D231" s="295"/>
      <c r="E231" s="294">
        <v>15594896.755045101</v>
      </c>
      <c r="F231" s="294">
        <v>954487</v>
      </c>
      <c r="G231" s="296"/>
      <c r="H231" s="295"/>
      <c r="I231" s="294">
        <v>11251212.640588799</v>
      </c>
      <c r="J231" s="295">
        <v>0.72146759400307814</v>
      </c>
      <c r="K231" s="294">
        <v>617075.45406739996</v>
      </c>
      <c r="L231" s="294">
        <v>627621.95507890009</v>
      </c>
    </row>
    <row r="232" spans="1:12">
      <c r="A232" s="297" t="s">
        <v>1057</v>
      </c>
      <c r="B232" s="298">
        <v>0</v>
      </c>
      <c r="C232" s="298">
        <v>0</v>
      </c>
      <c r="D232" s="299">
        <v>0</v>
      </c>
      <c r="E232" s="298">
        <v>0</v>
      </c>
      <c r="F232" s="298">
        <v>0</v>
      </c>
      <c r="G232" s="300">
        <v>0</v>
      </c>
      <c r="H232" s="299">
        <v>0</v>
      </c>
      <c r="I232" s="298">
        <v>0</v>
      </c>
      <c r="J232" s="299">
        <v>0</v>
      </c>
      <c r="K232" s="298">
        <v>0</v>
      </c>
      <c r="L232" s="298">
        <v>0</v>
      </c>
    </row>
    <row r="233" spans="1:12">
      <c r="A233" s="297" t="s">
        <v>1051</v>
      </c>
      <c r="B233" s="298">
        <v>0</v>
      </c>
      <c r="C233" s="298">
        <v>0</v>
      </c>
      <c r="D233" s="299">
        <v>0</v>
      </c>
      <c r="E233" s="298">
        <v>0</v>
      </c>
      <c r="F233" s="298">
        <v>0</v>
      </c>
      <c r="G233" s="300">
        <v>0</v>
      </c>
      <c r="H233" s="299">
        <v>0</v>
      </c>
      <c r="I233" s="298">
        <v>0</v>
      </c>
      <c r="J233" s="299">
        <v>0</v>
      </c>
      <c r="K233" s="298">
        <v>0</v>
      </c>
      <c r="L233" s="298">
        <v>0</v>
      </c>
    </row>
    <row r="234" spans="1:12">
      <c r="A234" s="297" t="s">
        <v>1052</v>
      </c>
      <c r="B234" s="298">
        <v>53930.97307</v>
      </c>
      <c r="C234" s="298">
        <v>0</v>
      </c>
      <c r="D234" s="299">
        <v>0</v>
      </c>
      <c r="E234" s="298">
        <v>53930.97307</v>
      </c>
      <c r="F234" s="298">
        <v>1079</v>
      </c>
      <c r="G234" s="300">
        <v>4.4999999999999997E-3</v>
      </c>
      <c r="H234" s="299">
        <v>0.56740000000000002</v>
      </c>
      <c r="I234" s="298">
        <v>22116.644688099997</v>
      </c>
      <c r="J234" s="299">
        <v>0.41009170480557766</v>
      </c>
      <c r="K234" s="298">
        <v>139.4444895</v>
      </c>
      <c r="L234" s="298">
        <v>179.87088489999999</v>
      </c>
    </row>
    <row r="235" spans="1:12">
      <c r="A235" s="297" t="s">
        <v>1053</v>
      </c>
      <c r="B235" s="298">
        <v>107681.84081000001</v>
      </c>
      <c r="C235" s="298">
        <v>134.53982000000002</v>
      </c>
      <c r="D235" s="299">
        <v>1</v>
      </c>
      <c r="E235" s="298">
        <v>107816.38063</v>
      </c>
      <c r="F235" s="298">
        <v>2694</v>
      </c>
      <c r="G235" s="300">
        <v>6.4999999999999997E-3</v>
      </c>
      <c r="H235" s="299">
        <v>0.56269999999999998</v>
      </c>
      <c r="I235" s="298">
        <v>53165.994077900003</v>
      </c>
      <c r="J235" s="299">
        <v>0.49311610876971435</v>
      </c>
      <c r="K235" s="298">
        <v>392.36309779999999</v>
      </c>
      <c r="L235" s="298">
        <v>352.0914947</v>
      </c>
    </row>
    <row r="236" spans="1:12">
      <c r="A236" s="297" t="s">
        <v>1054</v>
      </c>
      <c r="B236" s="298">
        <v>5997728.8518635994</v>
      </c>
      <c r="C236" s="298">
        <v>0</v>
      </c>
      <c r="D236" s="299">
        <v>0</v>
      </c>
      <c r="E236" s="298">
        <v>5997728.8518635994</v>
      </c>
      <c r="F236" s="298">
        <v>210677</v>
      </c>
      <c r="G236" s="300">
        <v>1.2E-2</v>
      </c>
      <c r="H236" s="299">
        <v>0.5837</v>
      </c>
      <c r="I236" s="298">
        <v>3912958.0596142998</v>
      </c>
      <c r="J236" s="299">
        <v>0.6524066286188438</v>
      </c>
      <c r="K236" s="298">
        <v>42179.876022600001</v>
      </c>
      <c r="L236" s="298">
        <v>47565.7452509</v>
      </c>
    </row>
    <row r="237" spans="1:12">
      <c r="A237" s="297" t="s">
        <v>1055</v>
      </c>
      <c r="B237" s="298">
        <v>1243180.1416305001</v>
      </c>
      <c r="C237" s="298">
        <v>0</v>
      </c>
      <c r="D237" s="299">
        <v>0</v>
      </c>
      <c r="E237" s="298">
        <v>1243180.1416305001</v>
      </c>
      <c r="F237" s="298">
        <v>44923</v>
      </c>
      <c r="G237" s="300">
        <v>6.7799999999999999E-2</v>
      </c>
      <c r="H237" s="299">
        <v>0.5837</v>
      </c>
      <c r="I237" s="298">
        <v>1192411.4802699001</v>
      </c>
      <c r="J237" s="299">
        <v>0.95916226485566758</v>
      </c>
      <c r="K237" s="298">
        <v>49198.192523100006</v>
      </c>
      <c r="L237" s="298">
        <v>65752.409582000008</v>
      </c>
    </row>
    <row r="238" spans="1:12">
      <c r="A238" s="297" t="s">
        <v>1056</v>
      </c>
      <c r="B238" s="298">
        <v>280925.4669843</v>
      </c>
      <c r="C238" s="298">
        <v>0</v>
      </c>
      <c r="D238" s="299">
        <v>0</v>
      </c>
      <c r="E238" s="298">
        <v>280925.4669843</v>
      </c>
      <c r="F238" s="298">
        <v>207894</v>
      </c>
      <c r="G238" s="300">
        <v>0.29120000000000001</v>
      </c>
      <c r="H238" s="299">
        <v>0.58260000000000001</v>
      </c>
      <c r="I238" s="298">
        <v>384335.55810640001</v>
      </c>
      <c r="J238" s="299">
        <v>1.3681050786608793</v>
      </c>
      <c r="K238" s="298">
        <v>47649.497806400002</v>
      </c>
      <c r="L238" s="298">
        <v>53283.800925300005</v>
      </c>
    </row>
    <row r="239" spans="1:12">
      <c r="A239" s="301" t="s">
        <v>550</v>
      </c>
      <c r="B239" s="307">
        <v>389480.48038830003</v>
      </c>
      <c r="C239" s="307">
        <v>0</v>
      </c>
      <c r="D239" s="308">
        <v>0</v>
      </c>
      <c r="E239" s="307">
        <v>389480.48038830003</v>
      </c>
      <c r="F239" s="307">
        <v>23726</v>
      </c>
      <c r="G239" s="308">
        <v>1</v>
      </c>
      <c r="H239" s="308">
        <v>0.90939999999999999</v>
      </c>
      <c r="I239" s="307">
        <v>196519.8058414</v>
      </c>
      <c r="J239" s="308">
        <v>0.50456907531149142</v>
      </c>
      <c r="K239" s="307">
        <v>338488.51377600001</v>
      </c>
      <c r="L239" s="307">
        <v>293886.081183</v>
      </c>
    </row>
  </sheetData>
  <mergeCells count="110">
    <mergeCell ref="A218:A220"/>
    <mergeCell ref="I218:I220"/>
    <mergeCell ref="J218:J220"/>
    <mergeCell ref="K218:K220"/>
    <mergeCell ref="L218:L220"/>
    <mergeCell ref="A194:A196"/>
    <mergeCell ref="I194:I196"/>
    <mergeCell ref="J194:J196"/>
    <mergeCell ref="K194:K196"/>
    <mergeCell ref="L194:L196"/>
    <mergeCell ref="F218:F220"/>
    <mergeCell ref="G218:G220"/>
    <mergeCell ref="H218:H220"/>
    <mergeCell ref="B218:C219"/>
    <mergeCell ref="D218:D220"/>
    <mergeCell ref="E218:E220"/>
    <mergeCell ref="F194:F196"/>
    <mergeCell ref="G194:G196"/>
    <mergeCell ref="H194:H196"/>
    <mergeCell ref="B194:C195"/>
    <mergeCell ref="D194:D196"/>
    <mergeCell ref="E194:E196"/>
    <mergeCell ref="A170:A172"/>
    <mergeCell ref="I170:I172"/>
    <mergeCell ref="J170:J172"/>
    <mergeCell ref="K170:K172"/>
    <mergeCell ref="L170:L172"/>
    <mergeCell ref="A146:A148"/>
    <mergeCell ref="I146:I148"/>
    <mergeCell ref="J146:J148"/>
    <mergeCell ref="K146:K148"/>
    <mergeCell ref="L146:L148"/>
    <mergeCell ref="F170:F172"/>
    <mergeCell ref="G170:G172"/>
    <mergeCell ref="H170:H172"/>
    <mergeCell ref="B170:C171"/>
    <mergeCell ref="D170:D172"/>
    <mergeCell ref="E170:E172"/>
    <mergeCell ref="B146:C147"/>
    <mergeCell ref="D146:D148"/>
    <mergeCell ref="E146:E148"/>
    <mergeCell ref="F146:F148"/>
    <mergeCell ref="G146:G148"/>
    <mergeCell ref="H146:H148"/>
    <mergeCell ref="A122:A124"/>
    <mergeCell ref="I122:I124"/>
    <mergeCell ref="J122:J124"/>
    <mergeCell ref="K122:K124"/>
    <mergeCell ref="L122:L124"/>
    <mergeCell ref="A98:A100"/>
    <mergeCell ref="I98:I100"/>
    <mergeCell ref="J98:J100"/>
    <mergeCell ref="K98:K100"/>
    <mergeCell ref="L98:L100"/>
    <mergeCell ref="F98:F100"/>
    <mergeCell ref="G98:G100"/>
    <mergeCell ref="H98:H100"/>
    <mergeCell ref="B98:C99"/>
    <mergeCell ref="D98:D100"/>
    <mergeCell ref="E98:E100"/>
    <mergeCell ref="H122:H124"/>
    <mergeCell ref="F122:F124"/>
    <mergeCell ref="G122:G124"/>
    <mergeCell ref="B122:C123"/>
    <mergeCell ref="D122:D124"/>
    <mergeCell ref="E122:E124"/>
    <mergeCell ref="A74:A76"/>
    <mergeCell ref="I74:I76"/>
    <mergeCell ref="J74:J76"/>
    <mergeCell ref="K74:K76"/>
    <mergeCell ref="L74:L76"/>
    <mergeCell ref="A50:A52"/>
    <mergeCell ref="I50:I52"/>
    <mergeCell ref="J50:J52"/>
    <mergeCell ref="K50:K52"/>
    <mergeCell ref="L50:L52"/>
    <mergeCell ref="F74:F76"/>
    <mergeCell ref="G74:G76"/>
    <mergeCell ref="H74:H76"/>
    <mergeCell ref="B74:C75"/>
    <mergeCell ref="D74:D76"/>
    <mergeCell ref="E74:E76"/>
    <mergeCell ref="F50:F52"/>
    <mergeCell ref="G50:G52"/>
    <mergeCell ref="H50:H52"/>
    <mergeCell ref="B50:C51"/>
    <mergeCell ref="D50:D52"/>
    <mergeCell ref="E50:E52"/>
    <mergeCell ref="A26:A28"/>
    <mergeCell ref="I26:I28"/>
    <mergeCell ref="J26:J28"/>
    <mergeCell ref="K26:K28"/>
    <mergeCell ref="L26:L28"/>
    <mergeCell ref="B2:C3"/>
    <mergeCell ref="A2:A4"/>
    <mergeCell ref="L2:L4"/>
    <mergeCell ref="K2:K4"/>
    <mergeCell ref="J2:J4"/>
    <mergeCell ref="I2:I4"/>
    <mergeCell ref="H2:H4"/>
    <mergeCell ref="G2:G4"/>
    <mergeCell ref="F2:F4"/>
    <mergeCell ref="E2:E4"/>
    <mergeCell ref="D2:D4"/>
    <mergeCell ref="B26:C27"/>
    <mergeCell ref="D26:D28"/>
    <mergeCell ref="E26:E28"/>
    <mergeCell ref="F26:F28"/>
    <mergeCell ref="G26:G28"/>
    <mergeCell ref="H26:H28"/>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BC35D-EFEF-41D3-866F-9DA786EE591F}">
  <dimension ref="A1:G19"/>
  <sheetViews>
    <sheetView workbookViewId="0">
      <selection sqref="A1:XFD1048576"/>
    </sheetView>
  </sheetViews>
  <sheetFormatPr defaultColWidth="9.140625" defaultRowHeight="12.75"/>
  <cols>
    <col min="1" max="1" width="9.140625" style="24"/>
    <col min="2" max="2" width="38.28515625" style="24" customWidth="1"/>
    <col min="3" max="7" width="23.42578125" style="24" customWidth="1"/>
    <col min="8" max="16384" width="9.140625" style="24"/>
  </cols>
  <sheetData>
    <row r="1" spans="1:7">
      <c r="A1" s="277" t="s">
        <v>1478</v>
      </c>
    </row>
    <row r="2" spans="1:7" ht="13.5" thickBot="1"/>
    <row r="3" spans="1:7" ht="77.25" thickBot="1">
      <c r="A3" s="887" t="s">
        <v>292</v>
      </c>
      <c r="B3" s="888"/>
      <c r="C3" s="603" t="s">
        <v>1435</v>
      </c>
      <c r="D3" s="603" t="s">
        <v>1436</v>
      </c>
      <c r="E3" s="603" t="s">
        <v>1437</v>
      </c>
      <c r="F3" s="603" t="s">
        <v>1438</v>
      </c>
      <c r="G3" s="603" t="s">
        <v>1439</v>
      </c>
    </row>
    <row r="4" spans="1:7" ht="13.5" thickBot="1">
      <c r="A4" s="83">
        <v>1</v>
      </c>
      <c r="B4" s="84" t="s">
        <v>338</v>
      </c>
      <c r="C4" s="626">
        <v>102.03</v>
      </c>
      <c r="D4" s="626" t="s">
        <v>1440</v>
      </c>
      <c r="E4" s="627">
        <v>0.99</v>
      </c>
      <c r="F4" s="627">
        <v>0</v>
      </c>
      <c r="G4" s="627">
        <v>0.01</v>
      </c>
    </row>
    <row r="5" spans="1:7" ht="26.25" thickBot="1">
      <c r="A5" s="83" t="s">
        <v>1441</v>
      </c>
      <c r="B5" s="628" t="s">
        <v>1442</v>
      </c>
      <c r="C5" s="626">
        <v>0</v>
      </c>
      <c r="D5" s="626">
        <v>0</v>
      </c>
      <c r="E5" s="627">
        <v>0</v>
      </c>
      <c r="F5" s="627">
        <v>0</v>
      </c>
      <c r="G5" s="627">
        <v>0</v>
      </c>
    </row>
    <row r="6" spans="1:7" ht="13.5" thickBot="1">
      <c r="A6" s="83" t="s">
        <v>1443</v>
      </c>
      <c r="B6" s="628" t="s">
        <v>1444</v>
      </c>
      <c r="C6" s="626">
        <v>0</v>
      </c>
      <c r="D6" s="626">
        <v>0</v>
      </c>
      <c r="E6" s="627">
        <v>0</v>
      </c>
      <c r="F6" s="627">
        <v>0</v>
      </c>
      <c r="G6" s="627">
        <v>0</v>
      </c>
    </row>
    <row r="7" spans="1:7" ht="13.5" thickBot="1">
      <c r="A7" s="83">
        <v>2</v>
      </c>
      <c r="B7" s="84" t="s">
        <v>343</v>
      </c>
      <c r="C7" s="626" t="s">
        <v>1445</v>
      </c>
      <c r="D7" s="626" t="s">
        <v>1446</v>
      </c>
      <c r="E7" s="627">
        <v>0.56000000000000005</v>
      </c>
      <c r="F7" s="627">
        <v>0</v>
      </c>
      <c r="G7" s="627">
        <v>0.44</v>
      </c>
    </row>
    <row r="8" spans="1:7" ht="13.5" thickBot="1">
      <c r="A8" s="83">
        <v>3</v>
      </c>
      <c r="B8" s="84" t="s">
        <v>344</v>
      </c>
      <c r="C8" s="626" t="s">
        <v>1447</v>
      </c>
      <c r="D8" s="626" t="s">
        <v>1448</v>
      </c>
      <c r="E8" s="627">
        <v>0.04</v>
      </c>
      <c r="F8" s="627">
        <v>0</v>
      </c>
      <c r="G8" s="627">
        <v>0.96</v>
      </c>
    </row>
    <row r="9" spans="1:7" ht="39" thickBot="1">
      <c r="A9" s="83" t="s">
        <v>1449</v>
      </c>
      <c r="B9" s="628" t="s">
        <v>1450</v>
      </c>
      <c r="C9" s="626">
        <v>0</v>
      </c>
      <c r="D9" s="626">
        <v>0</v>
      </c>
      <c r="E9" s="627">
        <v>0</v>
      </c>
      <c r="F9" s="627">
        <v>0</v>
      </c>
      <c r="G9" s="627">
        <v>0</v>
      </c>
    </row>
    <row r="10" spans="1:7" ht="39" thickBot="1">
      <c r="A10" s="83" t="s">
        <v>1451</v>
      </c>
      <c r="B10" s="628" t="s">
        <v>1452</v>
      </c>
      <c r="C10" s="626" t="s">
        <v>1453</v>
      </c>
      <c r="D10" s="626" t="s">
        <v>1453</v>
      </c>
      <c r="E10" s="627">
        <v>0</v>
      </c>
      <c r="F10" s="627">
        <v>0</v>
      </c>
      <c r="G10" s="627">
        <v>1</v>
      </c>
    </row>
    <row r="11" spans="1:7" ht="13.5" thickBot="1">
      <c r="A11" s="83">
        <v>4</v>
      </c>
      <c r="B11" s="84" t="s">
        <v>345</v>
      </c>
      <c r="C11" s="626" t="s">
        <v>1454</v>
      </c>
      <c r="D11" s="626" t="s">
        <v>1455</v>
      </c>
      <c r="E11" s="627">
        <v>0.03</v>
      </c>
      <c r="F11" s="627">
        <v>0</v>
      </c>
      <c r="G11" s="627">
        <v>0.97</v>
      </c>
    </row>
    <row r="12" spans="1:7" ht="26.25" thickBot="1">
      <c r="A12" s="83" t="s">
        <v>1456</v>
      </c>
      <c r="B12" s="628" t="s">
        <v>1457</v>
      </c>
      <c r="C12" s="626">
        <v>101.816</v>
      </c>
      <c r="D12" s="626">
        <v>112.423</v>
      </c>
      <c r="E12" s="627">
        <v>0.09</v>
      </c>
      <c r="F12" s="627">
        <v>0</v>
      </c>
      <c r="G12" s="627">
        <v>0.91</v>
      </c>
    </row>
    <row r="13" spans="1:7" ht="26.25" thickBot="1">
      <c r="A13" s="83" t="s">
        <v>1458</v>
      </c>
      <c r="B13" s="628" t="s">
        <v>1459</v>
      </c>
      <c r="C13" s="626" t="s">
        <v>1460</v>
      </c>
      <c r="D13" s="626" t="s">
        <v>1461</v>
      </c>
      <c r="E13" s="627">
        <v>0</v>
      </c>
      <c r="F13" s="627">
        <v>0</v>
      </c>
      <c r="G13" s="627">
        <v>1</v>
      </c>
    </row>
    <row r="14" spans="1:7" ht="13.5" thickBot="1">
      <c r="A14" s="83" t="s">
        <v>1462</v>
      </c>
      <c r="B14" s="628" t="s">
        <v>1463</v>
      </c>
      <c r="C14" s="626" t="s">
        <v>1464</v>
      </c>
      <c r="D14" s="626" t="s">
        <v>1464</v>
      </c>
      <c r="E14" s="627">
        <v>0</v>
      </c>
      <c r="F14" s="627">
        <v>0</v>
      </c>
      <c r="G14" s="627">
        <v>1</v>
      </c>
    </row>
    <row r="15" spans="1:7" ht="13.5" thickBot="1">
      <c r="A15" s="83" t="s">
        <v>1465</v>
      </c>
      <c r="B15" s="628" t="s">
        <v>1466</v>
      </c>
      <c r="C15" s="626" t="s">
        <v>1467</v>
      </c>
      <c r="D15" s="626" t="s">
        <v>1468</v>
      </c>
      <c r="E15" s="627">
        <v>0.32</v>
      </c>
      <c r="F15" s="627">
        <v>0</v>
      </c>
      <c r="G15" s="627">
        <v>0.68</v>
      </c>
    </row>
    <row r="16" spans="1:7" ht="26.25" thickBot="1">
      <c r="A16" s="83" t="s">
        <v>1469</v>
      </c>
      <c r="B16" s="628" t="s">
        <v>1470</v>
      </c>
      <c r="C16" s="626" t="s">
        <v>1471</v>
      </c>
      <c r="D16" s="626" t="s">
        <v>1472</v>
      </c>
      <c r="E16" s="627">
        <v>0</v>
      </c>
      <c r="F16" s="627">
        <v>0</v>
      </c>
      <c r="G16" s="627">
        <v>1</v>
      </c>
    </row>
    <row r="17" spans="1:7" ht="13.5" thickBot="1">
      <c r="A17" s="83">
        <v>5</v>
      </c>
      <c r="B17" s="84" t="s">
        <v>387</v>
      </c>
      <c r="C17" s="626">
        <v>194.83699999999999</v>
      </c>
      <c r="D17" s="626">
        <v>194.83699999999999</v>
      </c>
      <c r="E17" s="627">
        <v>0</v>
      </c>
      <c r="F17" s="627">
        <v>0</v>
      </c>
      <c r="G17" s="627">
        <v>1</v>
      </c>
    </row>
    <row r="18" spans="1:7" ht="26.25" thickBot="1">
      <c r="A18" s="83">
        <v>6</v>
      </c>
      <c r="B18" s="84" t="s">
        <v>1473</v>
      </c>
      <c r="C18" s="626" t="s">
        <v>1474</v>
      </c>
      <c r="D18" s="626" t="s">
        <v>1475</v>
      </c>
      <c r="E18" s="627">
        <v>0.3</v>
      </c>
      <c r="F18" s="627">
        <v>0</v>
      </c>
      <c r="G18" s="627">
        <v>0.7</v>
      </c>
    </row>
    <row r="19" spans="1:7" ht="13.5" thickBot="1">
      <c r="A19" s="83">
        <v>7</v>
      </c>
      <c r="B19" s="289" t="s">
        <v>256</v>
      </c>
      <c r="C19" s="629" t="s">
        <v>1476</v>
      </c>
      <c r="D19" s="629" t="s">
        <v>1477</v>
      </c>
      <c r="E19" s="630">
        <v>0.34</v>
      </c>
      <c r="F19" s="630">
        <v>0</v>
      </c>
      <c r="G19" s="630">
        <v>0.66</v>
      </c>
    </row>
  </sheetData>
  <mergeCells count="1">
    <mergeCell ref="A3:B3"/>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6973-638C-4F77-977A-182CF7133048}">
  <dimension ref="A1:D14"/>
  <sheetViews>
    <sheetView workbookViewId="0">
      <selection activeCell="A2" sqref="A2:R13"/>
    </sheetView>
  </sheetViews>
  <sheetFormatPr defaultColWidth="8.85546875" defaultRowHeight="12.75"/>
  <cols>
    <col min="1" max="1" width="8.85546875" style="24"/>
    <col min="2" max="2" width="57.85546875" style="24" customWidth="1"/>
    <col min="3" max="3" width="16.140625" style="24" customWidth="1"/>
    <col min="4" max="4" width="19.140625" style="24" customWidth="1"/>
    <col min="5" max="16384" width="8.85546875" style="24"/>
  </cols>
  <sheetData>
    <row r="1" spans="1:4">
      <c r="A1" s="277" t="s">
        <v>1017</v>
      </c>
    </row>
    <row r="3" spans="1:4">
      <c r="A3" s="782" t="s">
        <v>1063</v>
      </c>
      <c r="B3" s="783"/>
      <c r="C3" s="784" t="s">
        <v>299</v>
      </c>
      <c r="D3" s="889" t="s">
        <v>560</v>
      </c>
    </row>
    <row r="4" spans="1:4" ht="13.5" thickBot="1">
      <c r="A4" s="287"/>
      <c r="B4" s="288" t="s">
        <v>561</v>
      </c>
      <c r="C4" s="786"/>
      <c r="D4" s="890"/>
    </row>
    <row r="5" spans="1:4" ht="11.25" customHeight="1" thickBot="1">
      <c r="A5" s="83">
        <v>1</v>
      </c>
      <c r="B5" s="84" t="s">
        <v>562</v>
      </c>
      <c r="C5" s="29">
        <v>73543.346000000005</v>
      </c>
      <c r="D5" s="19">
        <v>5883.4679999999998</v>
      </c>
    </row>
    <row r="6" spans="1:4" ht="11.25" customHeight="1" thickBot="1">
      <c r="A6" s="83">
        <v>2</v>
      </c>
      <c r="B6" s="84" t="s">
        <v>563</v>
      </c>
      <c r="C6" s="30"/>
      <c r="D6" s="18"/>
    </row>
    <row r="7" spans="1:4" ht="11.25" customHeight="1" thickBot="1">
      <c r="A7" s="83">
        <v>3</v>
      </c>
      <c r="B7" s="84" t="s">
        <v>564</v>
      </c>
      <c r="C7" s="29">
        <v>16083.663</v>
      </c>
      <c r="D7" s="19">
        <v>1286.693</v>
      </c>
    </row>
    <row r="8" spans="1:4" ht="11.25" customHeight="1" thickBot="1">
      <c r="A8" s="83">
        <v>4</v>
      </c>
      <c r="B8" s="84" t="s">
        <v>565</v>
      </c>
      <c r="C8" s="30"/>
      <c r="D8" s="18"/>
    </row>
    <row r="9" spans="1:4" ht="13.5" thickBot="1">
      <c r="A9" s="83"/>
      <c r="B9" s="289" t="s">
        <v>566</v>
      </c>
      <c r="C9" s="30"/>
      <c r="D9" s="18"/>
    </row>
    <row r="10" spans="1:4" ht="13.5" thickBot="1">
      <c r="A10" s="83">
        <v>5</v>
      </c>
      <c r="B10" s="84" t="s">
        <v>567</v>
      </c>
      <c r="C10" s="30"/>
      <c r="D10" s="18"/>
    </row>
    <row r="11" spans="1:4" ht="13.5" thickBot="1">
      <c r="A11" s="83">
        <v>6</v>
      </c>
      <c r="B11" s="84" t="s">
        <v>568</v>
      </c>
      <c r="C11" s="30"/>
      <c r="D11" s="18"/>
    </row>
    <row r="12" spans="1:4" ht="13.5" thickBot="1">
      <c r="A12" s="83">
        <v>7</v>
      </c>
      <c r="B12" s="84" t="s">
        <v>569</v>
      </c>
      <c r="C12" s="30"/>
      <c r="D12" s="18"/>
    </row>
    <row r="13" spans="1:4" ht="13.5" thickBot="1">
      <c r="A13" s="83">
        <v>8</v>
      </c>
      <c r="B13" s="84" t="s">
        <v>570</v>
      </c>
      <c r="C13" s="30"/>
      <c r="D13" s="18"/>
    </row>
    <row r="14" spans="1:4" ht="13.5" thickBot="1">
      <c r="A14" s="83">
        <v>9</v>
      </c>
      <c r="B14" s="289" t="s">
        <v>256</v>
      </c>
      <c r="C14" s="31">
        <v>89627.008000000002</v>
      </c>
      <c r="D14" s="20">
        <v>7170.1610000000001</v>
      </c>
    </row>
  </sheetData>
  <mergeCells count="3">
    <mergeCell ref="A3:B3"/>
    <mergeCell ref="C3:C4"/>
    <mergeCell ref="D3:D4"/>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B25BE-346F-4414-84F1-B96969FFFC86}">
  <dimension ref="A1:G12"/>
  <sheetViews>
    <sheetView zoomScaleNormal="100" workbookViewId="0">
      <selection activeCell="A2" sqref="A2:R13"/>
    </sheetView>
  </sheetViews>
  <sheetFormatPr defaultColWidth="8.85546875" defaultRowHeight="12.75"/>
  <cols>
    <col min="1" max="1" width="8.85546875" style="24"/>
    <col min="2" max="2" width="48.42578125" style="24" customWidth="1"/>
    <col min="3" max="3" width="18.85546875" style="24" customWidth="1"/>
    <col min="4" max="4" width="15.85546875" style="24" customWidth="1"/>
    <col min="5" max="5" width="18.28515625" style="24" customWidth="1"/>
    <col min="6" max="6" width="14.5703125" style="24" customWidth="1"/>
    <col min="7" max="7" width="8.85546875" style="24"/>
    <col min="8" max="8" width="13.28515625" style="24" bestFit="1" customWidth="1"/>
    <col min="9" max="16384" width="8.85546875" style="24"/>
  </cols>
  <sheetData>
    <row r="1" spans="1:7">
      <c r="A1" s="277" t="s">
        <v>571</v>
      </c>
    </row>
    <row r="4" spans="1:7" ht="15" customHeight="1" thickBot="1">
      <c r="A4" s="891" t="s">
        <v>572</v>
      </c>
      <c r="B4" s="867"/>
      <c r="C4" s="87" t="s">
        <v>178</v>
      </c>
      <c r="D4" s="87" t="s">
        <v>181</v>
      </c>
      <c r="E4" s="89" t="s">
        <v>193</v>
      </c>
      <c r="F4" s="278" t="s">
        <v>195</v>
      </c>
      <c r="G4" s="279"/>
    </row>
    <row r="5" spans="1:7" ht="40.9" customHeight="1" thickBot="1">
      <c r="A5" s="892"/>
      <c r="B5" s="772"/>
      <c r="C5" s="777" t="s">
        <v>573</v>
      </c>
      <c r="D5" s="777"/>
      <c r="E5" s="789" t="s">
        <v>574</v>
      </c>
      <c r="F5" s="791"/>
      <c r="G5" s="279"/>
    </row>
    <row r="6" spans="1:7" ht="13.5" thickBot="1">
      <c r="A6" s="782" t="s">
        <v>45</v>
      </c>
      <c r="B6" s="783"/>
      <c r="C6" s="280" t="s">
        <v>1018</v>
      </c>
      <c r="D6" s="280" t="s">
        <v>575</v>
      </c>
      <c r="E6" s="280" t="s">
        <v>1018</v>
      </c>
      <c r="F6" s="281" t="s">
        <v>575</v>
      </c>
      <c r="G6" s="279"/>
    </row>
    <row r="7" spans="1:7" ht="32.25" customHeight="1" thickBot="1">
      <c r="A7" s="282">
        <v>1</v>
      </c>
      <c r="B7" s="5" t="s">
        <v>576</v>
      </c>
      <c r="C7" s="8">
        <v>404701.96574206295</v>
      </c>
      <c r="D7" s="8">
        <v>262875</v>
      </c>
      <c r="E7" s="8">
        <v>151814.7169523405</v>
      </c>
      <c r="F7" s="283">
        <v>261068</v>
      </c>
      <c r="G7" s="279"/>
    </row>
    <row r="8" spans="1:7" ht="32.25" customHeight="1" thickBot="1">
      <c r="A8" s="282">
        <v>2</v>
      </c>
      <c r="B8" s="5" t="s">
        <v>577</v>
      </c>
      <c r="C8" s="8">
        <v>451928.58237662324</v>
      </c>
      <c r="D8" s="8">
        <v>293007</v>
      </c>
      <c r="E8" s="8">
        <v>-376966.97147364757</v>
      </c>
      <c r="F8" s="283">
        <v>-433809</v>
      </c>
      <c r="G8" s="279"/>
    </row>
    <row r="9" spans="1:7" ht="32.25" customHeight="1" thickBot="1">
      <c r="A9" s="282">
        <v>3</v>
      </c>
      <c r="B9" s="5" t="s">
        <v>578</v>
      </c>
      <c r="C9" s="8">
        <v>358274.93665765051</v>
      </c>
      <c r="D9" s="8">
        <v>219872</v>
      </c>
      <c r="E9" s="8">
        <v>39518.12024065396</v>
      </c>
      <c r="F9" s="283">
        <v>9934</v>
      </c>
      <c r="G9" s="279"/>
    </row>
    <row r="10" spans="1:7" ht="32.25" customHeight="1" thickBot="1">
      <c r="A10" s="282">
        <v>4</v>
      </c>
      <c r="B10" s="5" t="s">
        <v>579</v>
      </c>
      <c r="C10" s="8">
        <v>401622.63310832059</v>
      </c>
      <c r="D10" s="8">
        <v>247330</v>
      </c>
      <c r="E10" s="8">
        <v>-46073.828899025721</v>
      </c>
      <c r="F10" s="283">
        <v>-42633</v>
      </c>
      <c r="G10" s="279"/>
    </row>
    <row r="11" spans="1:7" ht="32.25" customHeight="1" thickBot="1">
      <c r="A11" s="282">
        <v>5</v>
      </c>
      <c r="B11" s="5" t="s">
        <v>580</v>
      </c>
      <c r="C11" s="8">
        <v>47772.402540360512</v>
      </c>
      <c r="D11" s="8">
        <v>43811</v>
      </c>
      <c r="E11" s="8">
        <v>113413.58357818268</v>
      </c>
      <c r="F11" s="283">
        <v>251877</v>
      </c>
      <c r="G11" s="279"/>
    </row>
    <row r="12" spans="1:7" ht="32.25" customHeight="1" thickBot="1">
      <c r="A12" s="284">
        <v>6</v>
      </c>
      <c r="B12" s="285" t="s">
        <v>581</v>
      </c>
      <c r="C12" s="286">
        <v>48839.106845457667</v>
      </c>
      <c r="D12" s="286">
        <v>44789</v>
      </c>
      <c r="E12" s="286">
        <v>-328560.52100037783</v>
      </c>
      <c r="F12" s="29">
        <v>-384721</v>
      </c>
      <c r="G12" s="279"/>
    </row>
  </sheetData>
  <mergeCells count="4">
    <mergeCell ref="A6:B6"/>
    <mergeCell ref="C5:D5"/>
    <mergeCell ref="E5:F5"/>
    <mergeCell ref="A4:B5"/>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sheetPr>
  <dimension ref="A1:S16"/>
  <sheetViews>
    <sheetView showGridLines="0" topLeftCell="A13" zoomScale="80" zoomScaleNormal="80" workbookViewId="0">
      <selection activeCell="A2" sqref="A2:R13"/>
    </sheetView>
  </sheetViews>
  <sheetFormatPr defaultColWidth="9.140625" defaultRowHeight="12.75"/>
  <cols>
    <col min="1" max="1" width="5.28515625" style="243" bestFit="1" customWidth="1"/>
    <col min="2" max="2" width="4.28515625" style="243" customWidth="1"/>
    <col min="3" max="3" width="10.28515625" style="243" customWidth="1"/>
    <col min="4" max="4" width="14.28515625" style="243" customWidth="1"/>
    <col min="5" max="5" width="12.7109375" style="243" customWidth="1"/>
    <col min="6" max="6" width="11.7109375" style="243" customWidth="1"/>
    <col min="7" max="7" width="11.85546875" style="243" customWidth="1"/>
    <col min="8" max="8" width="16" style="243" customWidth="1"/>
    <col min="9" max="14" width="11.7109375" style="243" customWidth="1"/>
    <col min="15" max="15" width="12.7109375" style="243" customWidth="1"/>
    <col min="16" max="18" width="11.7109375" style="243" customWidth="1"/>
    <col min="19" max="19" width="11.42578125" style="243" customWidth="1"/>
    <col min="20" max="16384" width="9.140625" style="243"/>
  </cols>
  <sheetData>
    <row r="1" spans="1:19">
      <c r="A1" s="116" t="s">
        <v>43</v>
      </c>
    </row>
    <row r="3" spans="1:19">
      <c r="B3" s="244" t="s">
        <v>640</v>
      </c>
    </row>
    <row r="6" spans="1:19" ht="13.5" thickBot="1"/>
    <row r="7" spans="1:19" ht="38.25">
      <c r="B7" s="898" t="s">
        <v>641</v>
      </c>
      <c r="C7" s="899"/>
      <c r="D7" s="900"/>
      <c r="E7" s="907" t="s">
        <v>437</v>
      </c>
      <c r="F7" s="908"/>
      <c r="G7" s="908"/>
      <c r="H7" s="908"/>
      <c r="I7" s="908"/>
      <c r="J7" s="908"/>
      <c r="K7" s="909"/>
      <c r="L7" s="907" t="s">
        <v>642</v>
      </c>
      <c r="M7" s="908"/>
      <c r="N7" s="908"/>
      <c r="O7" s="908"/>
      <c r="P7" s="908"/>
      <c r="Q7" s="908"/>
      <c r="R7" s="909"/>
      <c r="S7" s="245" t="s">
        <v>643</v>
      </c>
    </row>
    <row r="8" spans="1:19">
      <c r="B8" s="901"/>
      <c r="C8" s="902"/>
      <c r="D8" s="903"/>
      <c r="E8" s="910"/>
      <c r="F8" s="911" t="s">
        <v>644</v>
      </c>
      <c r="G8" s="912"/>
      <c r="H8" s="913"/>
      <c r="I8" s="911" t="s">
        <v>645</v>
      </c>
      <c r="J8" s="912"/>
      <c r="K8" s="913"/>
      <c r="L8" s="246"/>
      <c r="M8" s="911" t="s">
        <v>644</v>
      </c>
      <c r="N8" s="912"/>
      <c r="O8" s="913"/>
      <c r="P8" s="911" t="s">
        <v>645</v>
      </c>
      <c r="Q8" s="912"/>
      <c r="R8" s="913"/>
      <c r="S8" s="894" t="s">
        <v>646</v>
      </c>
    </row>
    <row r="9" spans="1:19" ht="178.5">
      <c r="B9" s="901"/>
      <c r="C9" s="902"/>
      <c r="D9" s="903"/>
      <c r="E9" s="910"/>
      <c r="F9" s="247"/>
      <c r="G9" s="248" t="s">
        <v>647</v>
      </c>
      <c r="H9" s="248" t="s">
        <v>648</v>
      </c>
      <c r="I9" s="247"/>
      <c r="J9" s="248" t="s">
        <v>647</v>
      </c>
      <c r="K9" s="249" t="s">
        <v>649</v>
      </c>
      <c r="L9" s="250"/>
      <c r="M9" s="246"/>
      <c r="N9" s="248" t="s">
        <v>647</v>
      </c>
      <c r="O9" s="248" t="s">
        <v>648</v>
      </c>
      <c r="P9" s="247"/>
      <c r="Q9" s="248" t="s">
        <v>647</v>
      </c>
      <c r="R9" s="248" t="s">
        <v>649</v>
      </c>
      <c r="S9" s="895"/>
    </row>
    <row r="10" spans="1:19" ht="13.5" thickBot="1">
      <c r="B10" s="904"/>
      <c r="C10" s="905"/>
      <c r="D10" s="906"/>
      <c r="E10" s="251" t="s">
        <v>650</v>
      </c>
      <c r="F10" s="251" t="s">
        <v>651</v>
      </c>
      <c r="G10" s="251" t="s">
        <v>652</v>
      </c>
      <c r="H10" s="251" t="s">
        <v>653</v>
      </c>
      <c r="I10" s="251" t="s">
        <v>654</v>
      </c>
      <c r="J10" s="251" t="s">
        <v>655</v>
      </c>
      <c r="K10" s="251" t="s">
        <v>656</v>
      </c>
      <c r="L10" s="251" t="s">
        <v>657</v>
      </c>
      <c r="M10" s="251" t="s">
        <v>658</v>
      </c>
      <c r="N10" s="251" t="s">
        <v>659</v>
      </c>
      <c r="O10" s="251" t="s">
        <v>660</v>
      </c>
      <c r="P10" s="251" t="s">
        <v>661</v>
      </c>
      <c r="Q10" s="251" t="s">
        <v>662</v>
      </c>
      <c r="R10" s="251" t="s">
        <v>663</v>
      </c>
      <c r="S10" s="252" t="s">
        <v>664</v>
      </c>
    </row>
    <row r="11" spans="1:19" ht="13.5" thickBot="1">
      <c r="B11" s="253">
        <v>1</v>
      </c>
      <c r="C11" s="896" t="s">
        <v>665</v>
      </c>
      <c r="D11" s="897"/>
      <c r="E11" s="254">
        <f>'[13]Template 1'!E16</f>
        <v>869842</v>
      </c>
      <c r="F11" s="255">
        <f>'[13]Template 1'!F16</f>
        <v>869821</v>
      </c>
      <c r="G11" s="255">
        <f>'[13]Template 1'!G16</f>
        <v>174</v>
      </c>
      <c r="H11" s="255">
        <f>'[13]Template 1'!H16</f>
        <v>771120</v>
      </c>
      <c r="I11" s="255">
        <f>'[13]Template 1'!I16</f>
        <v>22</v>
      </c>
      <c r="J11" s="255">
        <f>'[13]Template 1'!J16</f>
        <v>0</v>
      </c>
      <c r="K11" s="255">
        <f>'[13]Template 1'!K16</f>
        <v>22</v>
      </c>
      <c r="L11" s="255">
        <f>'[13]Template 1'!L16</f>
        <v>-10996</v>
      </c>
      <c r="M11" s="255">
        <f>'[13]Template 1'!M16</f>
        <v>-10992</v>
      </c>
      <c r="N11" s="255">
        <f>'[13]Template 1'!N16</f>
        <v>-2</v>
      </c>
      <c r="O11" s="255">
        <f>'[13]Template 1'!O16</f>
        <v>-7140</v>
      </c>
      <c r="P11" s="255">
        <f>'[13]Template 1'!P16</f>
        <v>-4</v>
      </c>
      <c r="Q11" s="255">
        <f>'[13]Template 1'!Q16</f>
        <v>0</v>
      </c>
      <c r="R11" s="255">
        <f>'[13]Template 1'!R16</f>
        <v>-4</v>
      </c>
      <c r="S11" s="256">
        <f>'[13]Template 1'!S16</f>
        <v>22</v>
      </c>
    </row>
    <row r="12" spans="1:19" ht="13.5" thickBot="1">
      <c r="B12" s="253">
        <v>2</v>
      </c>
      <c r="C12" s="893" t="s">
        <v>666</v>
      </c>
      <c r="D12" s="893"/>
      <c r="E12" s="257">
        <f>'[13]Template 1'!E17</f>
        <v>0</v>
      </c>
      <c r="F12" s="258">
        <f>'[13]Template 1'!F17</f>
        <v>0</v>
      </c>
      <c r="G12" s="259">
        <v>0</v>
      </c>
      <c r="H12" s="260">
        <v>0</v>
      </c>
      <c r="I12" s="258">
        <f>'[13]Template 1'!I17</f>
        <v>0</v>
      </c>
      <c r="J12" s="259">
        <v>0</v>
      </c>
      <c r="K12" s="260">
        <v>0</v>
      </c>
      <c r="L12" s="258">
        <f>'[13]Template 1'!L17</f>
        <v>0</v>
      </c>
      <c r="M12" s="258">
        <f>'[13]Template 1'!M17</f>
        <v>0</v>
      </c>
      <c r="N12" s="259">
        <v>0</v>
      </c>
      <c r="O12" s="260">
        <v>0</v>
      </c>
      <c r="P12" s="258">
        <f>'[13]Template 1'!P17</f>
        <v>0</v>
      </c>
      <c r="Q12" s="259">
        <v>0</v>
      </c>
      <c r="R12" s="260">
        <v>0</v>
      </c>
      <c r="S12" s="261">
        <f>'[13]Template 1'!S17</f>
        <v>0</v>
      </c>
    </row>
    <row r="13" spans="1:19" ht="13.5" thickBot="1">
      <c r="B13" s="262">
        <v>3</v>
      </c>
      <c r="C13" s="893" t="s">
        <v>667</v>
      </c>
      <c r="D13" s="893"/>
      <c r="E13" s="257">
        <f>'[13]Template 1'!E18</f>
        <v>0</v>
      </c>
      <c r="F13" s="258">
        <f>'[13]Template 1'!F18</f>
        <v>0</v>
      </c>
      <c r="G13" s="263">
        <v>0</v>
      </c>
      <c r="H13" s="264">
        <v>0</v>
      </c>
      <c r="I13" s="258">
        <f>'[13]Template 1'!I18</f>
        <v>0</v>
      </c>
      <c r="J13" s="263">
        <v>0</v>
      </c>
      <c r="K13" s="264">
        <v>0</v>
      </c>
      <c r="L13" s="258">
        <f>'[13]Template 1'!L18</f>
        <v>0</v>
      </c>
      <c r="M13" s="258">
        <f>'[13]Template 1'!M18</f>
        <v>0</v>
      </c>
      <c r="N13" s="263">
        <v>0</v>
      </c>
      <c r="O13" s="264">
        <v>0</v>
      </c>
      <c r="P13" s="258">
        <f>'[13]Template 1'!P18</f>
        <v>0</v>
      </c>
      <c r="Q13" s="263">
        <v>0</v>
      </c>
      <c r="R13" s="264">
        <v>0</v>
      </c>
      <c r="S13" s="261">
        <f>'[13]Template 1'!S18</f>
        <v>0</v>
      </c>
    </row>
    <row r="14" spans="1:19" ht="13.5" thickBot="1">
      <c r="B14" s="253">
        <v>4</v>
      </c>
      <c r="C14" s="893" t="s">
        <v>668</v>
      </c>
      <c r="D14" s="893"/>
      <c r="E14" s="257">
        <f>'[13]Template 1'!E19</f>
        <v>869842</v>
      </c>
      <c r="F14" s="258">
        <f>'[13]Template 1'!F19</f>
        <v>869821</v>
      </c>
      <c r="G14" s="258">
        <f>'[13]Template 1'!G19</f>
        <v>174</v>
      </c>
      <c r="H14" s="258">
        <f>'[13]Template 1'!H19</f>
        <v>771120</v>
      </c>
      <c r="I14" s="258">
        <f>'[13]Template 1'!I19</f>
        <v>22</v>
      </c>
      <c r="J14" s="255">
        <f>'[13]Template 1'!J19</f>
        <v>0</v>
      </c>
      <c r="K14" s="255">
        <f>'[13]Template 1'!K19</f>
        <v>22</v>
      </c>
      <c r="L14" s="258">
        <f>'[13]Template 1'!L19</f>
        <v>-10996</v>
      </c>
      <c r="M14" s="258">
        <f>'[13]Template 1'!M19</f>
        <v>-10992</v>
      </c>
      <c r="N14" s="258">
        <f>'[13]Template 1'!N19</f>
        <v>-2</v>
      </c>
      <c r="O14" s="258">
        <f>'[13]Template 1'!O19</f>
        <v>-7140</v>
      </c>
      <c r="P14" s="258">
        <f>'[13]Template 1'!P19</f>
        <v>-4</v>
      </c>
      <c r="Q14" s="255">
        <f>'[13]Template 1'!Q19</f>
        <v>0</v>
      </c>
      <c r="R14" s="255">
        <f>'[13]Template 1'!R19</f>
        <v>-4</v>
      </c>
      <c r="S14" s="261">
        <f>'[13]Template 1'!S19</f>
        <v>22</v>
      </c>
    </row>
    <row r="15" spans="1:19" ht="13.5" thickBot="1">
      <c r="B15" s="262">
        <v>5</v>
      </c>
      <c r="C15" s="893" t="s">
        <v>669</v>
      </c>
      <c r="D15" s="893"/>
      <c r="E15" s="257">
        <f>'[13]Template 1'!E20</f>
        <v>776944</v>
      </c>
      <c r="F15" s="258">
        <f>'[13]Template 1'!F20</f>
        <v>776922</v>
      </c>
      <c r="G15" s="259">
        <v>0</v>
      </c>
      <c r="H15" s="260">
        <v>0</v>
      </c>
      <c r="I15" s="258">
        <f>'[13]Template 1'!I20</f>
        <v>22</v>
      </c>
      <c r="J15" s="259">
        <v>0</v>
      </c>
      <c r="K15" s="260">
        <v>0</v>
      </c>
      <c r="L15" s="258">
        <f>'[13]Template 1'!L20</f>
        <v>-8297</v>
      </c>
      <c r="M15" s="258">
        <f>'[13]Template 1'!M20</f>
        <v>-8293</v>
      </c>
      <c r="N15" s="259">
        <v>0</v>
      </c>
      <c r="O15" s="260">
        <v>0</v>
      </c>
      <c r="P15" s="258">
        <f>'[13]Template 1'!P20</f>
        <v>-4</v>
      </c>
      <c r="Q15" s="265">
        <v>0</v>
      </c>
      <c r="R15" s="265">
        <v>0</v>
      </c>
      <c r="S15" s="261">
        <f>'[13]Template 1'!S20</f>
        <v>22</v>
      </c>
    </row>
    <row r="16" spans="1:19" ht="13.5" thickBot="1">
      <c r="B16" s="262">
        <v>6</v>
      </c>
      <c r="C16" s="893" t="s">
        <v>670</v>
      </c>
      <c r="D16" s="893"/>
      <c r="E16" s="266">
        <f>'[13]Template 1'!E21</f>
        <v>31105</v>
      </c>
      <c r="F16" s="267">
        <f>'[13]Template 1'!F21</f>
        <v>31105</v>
      </c>
      <c r="G16" s="268">
        <v>0</v>
      </c>
      <c r="H16" s="269">
        <v>0</v>
      </c>
      <c r="I16" s="267">
        <f>'[13]Template 1'!I21</f>
        <v>0</v>
      </c>
      <c r="J16" s="268">
        <v>0</v>
      </c>
      <c r="K16" s="269">
        <v>0</v>
      </c>
      <c r="L16" s="267">
        <f>'[13]Template 1'!L21</f>
        <v>-277</v>
      </c>
      <c r="M16" s="267">
        <f>'[13]Template 1'!M21</f>
        <v>-277</v>
      </c>
      <c r="N16" s="268">
        <v>0</v>
      </c>
      <c r="O16" s="269">
        <v>0</v>
      </c>
      <c r="P16" s="267">
        <f>'[13]Template 1'!P21</f>
        <v>0</v>
      </c>
      <c r="Q16" s="270">
        <v>0</v>
      </c>
      <c r="R16" s="270">
        <v>0</v>
      </c>
      <c r="S16" s="271">
        <f>'[13]Template 1'!S21</f>
        <v>0</v>
      </c>
    </row>
  </sheetData>
  <mergeCells count="15">
    <mergeCell ref="C15:D15"/>
    <mergeCell ref="C16:D16"/>
    <mergeCell ref="S8:S9"/>
    <mergeCell ref="C11:D11"/>
    <mergeCell ref="C12:D12"/>
    <mergeCell ref="C13:D13"/>
    <mergeCell ref="C14:D14"/>
    <mergeCell ref="B7:D10"/>
    <mergeCell ref="E7:K7"/>
    <mergeCell ref="L7:R7"/>
    <mergeCell ref="E8:E9"/>
    <mergeCell ref="F8:H8"/>
    <mergeCell ref="I8:K8"/>
    <mergeCell ref="M8:O8"/>
    <mergeCell ref="P8:R8"/>
  </mergeCells>
  <hyperlinks>
    <hyperlink ref="A1" location="Content!A1" display="Cuprins" xr:uid="{00000000-0004-0000-0E00-000000000000}"/>
  </hyperlinks>
  <pageMargins left="0.7" right="0.7" top="0.75" bottom="0.75" header="0.3" footer="0.3"/>
  <pageSetup paperSize="9" orientation="portrait" horizontalDpi="90" verticalDpi="90" r:id="rId1"/>
  <headerFooter>
    <oddFooter>&amp;C&amp;"Arial,Regular"&amp;09&amp;K000000 UniCredit Bank Internal Use Only</oddFooter>
    <evenFooter>&amp;C&amp;"Arial,Regular"&amp;09&amp;K000000 UniCredit Bank Internal Use Only</evenFooter>
    <firstFooter>&amp;C&amp;"Arial,Regular"&amp;09&amp;K000000 UniCredit Bank Internal Use Only</first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autoPageBreaks="0"/>
  </sheetPr>
  <dimension ref="A1:L19"/>
  <sheetViews>
    <sheetView showGridLines="0" zoomScale="80" zoomScaleNormal="80" workbookViewId="0">
      <selection activeCell="A2" sqref="A2:R13"/>
    </sheetView>
  </sheetViews>
  <sheetFormatPr defaultColWidth="9.140625" defaultRowHeight="12.75"/>
  <cols>
    <col min="1" max="1" width="5.28515625" style="231" bestFit="1" customWidth="1"/>
    <col min="2" max="2" width="5.5703125" style="231" customWidth="1"/>
    <col min="3" max="3" width="26.28515625" style="231" customWidth="1"/>
    <col min="4" max="10" width="12.28515625" style="231" customWidth="1"/>
    <col min="11" max="11" width="10.140625" style="231" customWidth="1"/>
    <col min="12" max="16384" width="9.140625" style="231"/>
  </cols>
  <sheetData>
    <row r="1" spans="1:12">
      <c r="A1" s="116" t="s">
        <v>43</v>
      </c>
    </row>
    <row r="2" spans="1:12">
      <c r="A2" s="116"/>
    </row>
    <row r="3" spans="1:12">
      <c r="B3" s="232" t="s">
        <v>671</v>
      </c>
    </row>
    <row r="4" spans="1:12">
      <c r="B4" s="233"/>
      <c r="C4" s="233"/>
      <c r="D4" s="233"/>
      <c r="E4" s="233"/>
      <c r="F4" s="233"/>
      <c r="G4" s="233"/>
      <c r="H4" s="233"/>
      <c r="I4" s="233"/>
      <c r="J4" s="233"/>
    </row>
    <row r="5" spans="1:12">
      <c r="B5" s="233"/>
      <c r="C5" s="233"/>
      <c r="D5" s="233"/>
      <c r="E5" s="233"/>
      <c r="F5" s="233"/>
      <c r="G5" s="233"/>
      <c r="H5" s="233"/>
      <c r="I5" s="233"/>
      <c r="J5" s="233"/>
    </row>
    <row r="7" spans="1:12" ht="13.5" thickBot="1"/>
    <row r="8" spans="1:12" ht="13.5" thickBot="1">
      <c r="B8" s="914" t="s">
        <v>672</v>
      </c>
      <c r="C8" s="915"/>
      <c r="D8" s="787" t="s">
        <v>673</v>
      </c>
      <c r="E8" s="921" t="s">
        <v>437</v>
      </c>
      <c r="F8" s="922"/>
      <c r="G8" s="922"/>
      <c r="H8" s="922"/>
      <c r="I8" s="922"/>
      <c r="J8" s="922"/>
      <c r="K8" s="922"/>
      <c r="L8" s="923"/>
    </row>
    <row r="9" spans="1:12" ht="13.5" thickBot="1">
      <c r="B9" s="916"/>
      <c r="C9" s="917"/>
      <c r="D9" s="920"/>
      <c r="E9" s="924"/>
      <c r="F9" s="234" t="s">
        <v>209</v>
      </c>
      <c r="G9" s="234" t="s">
        <v>209</v>
      </c>
      <c r="H9" s="926" t="s">
        <v>674</v>
      </c>
      <c r="I9" s="927"/>
      <c r="J9" s="927"/>
      <c r="K9" s="927"/>
      <c r="L9" s="928"/>
    </row>
    <row r="10" spans="1:12" ht="25.5">
      <c r="B10" s="916"/>
      <c r="C10" s="917"/>
      <c r="D10" s="920"/>
      <c r="E10" s="924"/>
      <c r="F10" s="235" t="s">
        <v>675</v>
      </c>
      <c r="G10" s="235" t="s">
        <v>676</v>
      </c>
      <c r="H10" s="929" t="s">
        <v>677</v>
      </c>
      <c r="I10" s="234" t="s">
        <v>678</v>
      </c>
      <c r="J10" s="234" t="s">
        <v>679</v>
      </c>
      <c r="K10" s="234" t="s">
        <v>680</v>
      </c>
      <c r="L10" s="929" t="s">
        <v>681</v>
      </c>
    </row>
    <row r="11" spans="1:12">
      <c r="B11" s="916"/>
      <c r="C11" s="917"/>
      <c r="D11" s="920"/>
      <c r="E11" s="924"/>
      <c r="F11" s="235"/>
      <c r="G11" s="235"/>
      <c r="H11" s="924"/>
      <c r="I11" s="235" t="s">
        <v>682</v>
      </c>
      <c r="J11" s="235" t="s">
        <v>683</v>
      </c>
      <c r="K11" s="235" t="s">
        <v>684</v>
      </c>
      <c r="L11" s="924"/>
    </row>
    <row r="12" spans="1:12" ht="13.5" thickBot="1">
      <c r="B12" s="918"/>
      <c r="C12" s="919"/>
      <c r="D12" s="788"/>
      <c r="E12" s="925"/>
      <c r="F12" s="236"/>
      <c r="G12" s="236"/>
      <c r="H12" s="925"/>
      <c r="I12" s="236"/>
      <c r="J12" s="236"/>
      <c r="K12" s="236"/>
      <c r="L12" s="925"/>
    </row>
    <row r="13" spans="1:12" ht="26.25" thickBot="1">
      <c r="B13" s="237">
        <v>1</v>
      </c>
      <c r="C13" s="238" t="s">
        <v>685</v>
      </c>
      <c r="D13" s="239">
        <f>'[13]Template 2'!D16</f>
        <v>36084</v>
      </c>
      <c r="E13" s="239">
        <f>'[13]Template 2'!E16</f>
        <v>1756479</v>
      </c>
      <c r="F13" s="240"/>
      <c r="G13" s="240"/>
      <c r="H13" s="240"/>
      <c r="I13" s="240"/>
      <c r="J13" s="240"/>
      <c r="K13" s="240"/>
      <c r="L13" s="240"/>
    </row>
    <row r="14" spans="1:12" ht="39" thickBot="1">
      <c r="B14" s="223">
        <v>2</v>
      </c>
      <c r="C14" s="227" t="s">
        <v>686</v>
      </c>
      <c r="D14" s="239">
        <f>'[13]Template 2'!D17</f>
        <v>34567</v>
      </c>
      <c r="E14" s="239">
        <f>'[13]Template 2'!E17</f>
        <v>1756479</v>
      </c>
      <c r="F14" s="239">
        <f>'[13]Template 2'!F17</f>
        <v>1591296</v>
      </c>
      <c r="G14" s="239">
        <f>'[13]Template 2'!G17</f>
        <v>1353082</v>
      </c>
      <c r="H14" s="239">
        <f>'[13]Template 2'!H17</f>
        <v>262790</v>
      </c>
      <c r="I14" s="239">
        <f>'[13]Template 2'!I17</f>
        <v>1591296</v>
      </c>
      <c r="J14" s="239">
        <f>'[13]Template 2'!J17</f>
        <v>0</v>
      </c>
      <c r="K14" s="239">
        <f>'[13]Template 2'!K17</f>
        <v>0</v>
      </c>
      <c r="L14" s="239">
        <f>'[13]Template 2'!L17</f>
        <v>0</v>
      </c>
    </row>
    <row r="15" spans="1:12" ht="13.5" thickBot="1">
      <c r="B15" s="223">
        <v>3</v>
      </c>
      <c r="C15" s="227" t="s">
        <v>666</v>
      </c>
      <c r="D15" s="241"/>
      <c r="E15" s="241"/>
      <c r="F15" s="239">
        <f>'[13]Template 2'!F18</f>
        <v>850230</v>
      </c>
      <c r="G15" s="239">
        <f>'[13]Template 2'!G18</f>
        <v>762038</v>
      </c>
      <c r="H15" s="239">
        <f>'[13]Template 2'!H18</f>
        <v>122368</v>
      </c>
      <c r="I15" s="239">
        <f>'[13]Template 2'!I18</f>
        <v>850230</v>
      </c>
      <c r="J15" s="239">
        <f>'[13]Template 2'!J18</f>
        <v>0</v>
      </c>
      <c r="K15" s="239">
        <f>'[13]Template 2'!K18</f>
        <v>0</v>
      </c>
      <c r="L15" s="239">
        <f>'[13]Template 2'!L18</f>
        <v>0</v>
      </c>
    </row>
    <row r="16" spans="1:12" ht="26.25" thickBot="1">
      <c r="B16" s="226">
        <v>4</v>
      </c>
      <c r="C16" s="242" t="s">
        <v>687</v>
      </c>
      <c r="D16" s="241"/>
      <c r="E16" s="241"/>
      <c r="F16" s="239">
        <f>'[13]Template 2'!F19</f>
        <v>597861</v>
      </c>
      <c r="G16" s="239">
        <f>'[13]Template 2'!G19</f>
        <v>535186</v>
      </c>
      <c r="H16" s="239">
        <f>'[13]Template 2'!H19</f>
        <v>72394</v>
      </c>
      <c r="I16" s="239">
        <f>'[13]Template 2'!I19</f>
        <v>597861</v>
      </c>
      <c r="J16" s="239">
        <f>'[13]Template 2'!J19</f>
        <v>0</v>
      </c>
      <c r="K16" s="239">
        <f>'[13]Template 2'!K19</f>
        <v>0</v>
      </c>
      <c r="L16" s="239">
        <f>'[13]Template 2'!L19</f>
        <v>0</v>
      </c>
    </row>
    <row r="17" spans="2:12" ht="26.25" thickBot="1">
      <c r="B17" s="223">
        <v>5</v>
      </c>
      <c r="C17" s="227" t="s">
        <v>668</v>
      </c>
      <c r="D17" s="241"/>
      <c r="E17" s="241"/>
      <c r="F17" s="239">
        <f>'[13]Template 2'!F20</f>
        <v>701289</v>
      </c>
      <c r="G17" s="239">
        <f>'[13]Template 2'!G20</f>
        <v>563078</v>
      </c>
      <c r="H17" s="239">
        <f>'[13]Template 2'!H20</f>
        <v>112455</v>
      </c>
      <c r="I17" s="239">
        <f>'[13]Template 2'!I20</f>
        <v>701289</v>
      </c>
      <c r="J17" s="239">
        <f>'[13]Template 2'!J20</f>
        <v>0</v>
      </c>
      <c r="K17" s="239">
        <f>'[13]Template 2'!K20</f>
        <v>0</v>
      </c>
      <c r="L17" s="239">
        <f>'[13]Template 2'!L20</f>
        <v>0</v>
      </c>
    </row>
    <row r="18" spans="2:12" ht="25.5">
      <c r="B18" s="226">
        <v>6</v>
      </c>
      <c r="C18" s="242" t="s">
        <v>688</v>
      </c>
      <c r="D18" s="241"/>
      <c r="E18" s="241"/>
      <c r="F18" s="239">
        <f>'[13]Template 2'!F21</f>
        <v>410467</v>
      </c>
      <c r="G18" s="239">
        <f>'[13]Template 2'!G21</f>
        <v>331314</v>
      </c>
      <c r="H18" s="239">
        <f>'[13]Template 2'!H21</f>
        <v>36566</v>
      </c>
      <c r="I18" s="239">
        <f>'[13]Template 2'!I21</f>
        <v>410467</v>
      </c>
      <c r="J18" s="239">
        <f>'[13]Template 2'!J21</f>
        <v>0</v>
      </c>
      <c r="K18" s="239">
        <f>'[13]Template 2'!K21</f>
        <v>0</v>
      </c>
      <c r="L18" s="239">
        <f>'[13]Template 2'!L21</f>
        <v>0</v>
      </c>
    </row>
    <row r="19" spans="2:12" ht="26.25" thickBot="1">
      <c r="B19" s="226">
        <v>7</v>
      </c>
      <c r="C19" s="242" t="s">
        <v>689</v>
      </c>
      <c r="D19" s="241"/>
      <c r="E19" s="241"/>
      <c r="F19" s="239">
        <f>'[13]Template 2'!F22</f>
        <v>400530</v>
      </c>
      <c r="G19" s="239">
        <f>'[13]Template 2'!G22</f>
        <v>326020</v>
      </c>
      <c r="H19" s="239">
        <f>'[13]Template 2'!H22</f>
        <v>89237</v>
      </c>
      <c r="I19" s="239">
        <f>'[13]Template 2'!I22</f>
        <v>400530</v>
      </c>
      <c r="J19" s="239">
        <f>'[13]Template 2'!J22</f>
        <v>0</v>
      </c>
      <c r="K19" s="239">
        <f>'[13]Template 2'!K22</f>
        <v>0</v>
      </c>
      <c r="L19" s="239">
        <f>'[13]Template 2'!L22</f>
        <v>0</v>
      </c>
    </row>
  </sheetData>
  <mergeCells count="7">
    <mergeCell ref="B8:C12"/>
    <mergeCell ref="D8:D12"/>
    <mergeCell ref="E8:L8"/>
    <mergeCell ref="E9:E12"/>
    <mergeCell ref="H9:L9"/>
    <mergeCell ref="H10:H12"/>
    <mergeCell ref="L10:L12"/>
  </mergeCells>
  <hyperlinks>
    <hyperlink ref="A1" location="Content!A1" display="Cuprins" xr:uid="{00000000-0004-0000-0F00-000000000000}"/>
  </hyperlinks>
  <pageMargins left="0.7" right="0.7" top="0.75" bottom="0.75" header="0.3" footer="0.3"/>
  <pageSetup paperSize="9" orientation="portrait" verticalDpi="90" r:id="rId1"/>
  <headerFooter>
    <oddFooter>&amp;C&amp;"Arial,Regular"&amp;09&amp;K000000 UniCredit Bank Internal Use Only</oddFooter>
    <evenFooter>&amp;C&amp;"Arial,Regular"&amp;09&amp;K000000 UniCredit Bank Internal Use Only</evenFooter>
    <firstFooter>&amp;C&amp;"Arial,Regular"&amp;09&amp;K000000 UniCredit Bank Internal Use Only</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9C49-EFC3-4CBE-B023-D6023C5635A7}">
  <dimension ref="A1:K9"/>
  <sheetViews>
    <sheetView zoomScale="80" zoomScaleNormal="80" workbookViewId="0">
      <selection activeCell="A2" sqref="A2:R13"/>
    </sheetView>
  </sheetViews>
  <sheetFormatPr defaultRowHeight="15"/>
  <cols>
    <col min="2" max="2" width="32.7109375" customWidth="1"/>
    <col min="3" max="3" width="38.28515625" customWidth="1"/>
  </cols>
  <sheetData>
    <row r="1" spans="1:11">
      <c r="A1" s="116" t="s">
        <v>43</v>
      </c>
    </row>
    <row r="2" spans="1:11" ht="15.75" thickBot="1"/>
    <row r="3" spans="1:11" ht="15" customHeight="1" thickBot="1">
      <c r="B3" s="560" t="s">
        <v>1134</v>
      </c>
      <c r="C3" s="678" t="s">
        <v>1179</v>
      </c>
      <c r="D3" s="675" t="s">
        <v>1180</v>
      </c>
      <c r="E3" s="676"/>
      <c r="F3" s="676"/>
      <c r="G3" s="676"/>
      <c r="H3" s="676"/>
      <c r="I3" s="675" t="s">
        <v>1181</v>
      </c>
      <c r="J3" s="677"/>
    </row>
    <row r="4" spans="1:11" ht="60.75" thickBot="1">
      <c r="B4" s="561" t="s">
        <v>1182</v>
      </c>
      <c r="C4" s="679"/>
      <c r="D4" s="532" t="s">
        <v>1183</v>
      </c>
      <c r="E4" s="532" t="s">
        <v>1184</v>
      </c>
      <c r="F4" s="532" t="s">
        <v>1185</v>
      </c>
      <c r="G4" s="532" t="s">
        <v>1186</v>
      </c>
      <c r="H4" s="532" t="s">
        <v>1187</v>
      </c>
      <c r="I4" s="680"/>
      <c r="J4" s="681"/>
      <c r="K4" s="514"/>
    </row>
    <row r="5" spans="1:11" ht="22.5" thickBot="1">
      <c r="B5" s="562" t="s">
        <v>1188</v>
      </c>
      <c r="C5" s="563" t="s">
        <v>1189</v>
      </c>
      <c r="D5" s="564" t="s">
        <v>1190</v>
      </c>
      <c r="E5" s="565"/>
      <c r="F5" s="565"/>
      <c r="G5" s="565"/>
      <c r="H5" s="565"/>
      <c r="I5" s="673" t="s">
        <v>1191</v>
      </c>
      <c r="J5" s="674"/>
      <c r="K5" s="514"/>
    </row>
    <row r="6" spans="1:11" ht="22.5" thickBot="1">
      <c r="B6" s="562" t="s">
        <v>1192</v>
      </c>
      <c r="C6" s="563" t="s">
        <v>1189</v>
      </c>
      <c r="D6" s="564" t="s">
        <v>1190</v>
      </c>
      <c r="E6" s="565"/>
      <c r="F6" s="565"/>
      <c r="G6" s="565"/>
      <c r="H6" s="565"/>
      <c r="I6" s="673" t="s">
        <v>1193</v>
      </c>
      <c r="J6" s="674"/>
      <c r="K6" s="514"/>
    </row>
    <row r="7" spans="1:11" ht="22.5" thickBot="1">
      <c r="B7" s="562" t="s">
        <v>1194</v>
      </c>
      <c r="C7" s="563" t="s">
        <v>1189</v>
      </c>
      <c r="D7" s="564" t="s">
        <v>1190</v>
      </c>
      <c r="E7" s="565"/>
      <c r="F7" s="565"/>
      <c r="G7" s="565"/>
      <c r="H7" s="565"/>
      <c r="I7" s="673" t="s">
        <v>1195</v>
      </c>
      <c r="J7" s="674"/>
      <c r="K7" s="514"/>
    </row>
    <row r="8" spans="1:11" ht="24.75" thickBot="1">
      <c r="B8" s="562" t="s">
        <v>1196</v>
      </c>
      <c r="C8" s="563" t="s">
        <v>1197</v>
      </c>
      <c r="D8" s="565"/>
      <c r="E8" s="565"/>
      <c r="F8" s="566" t="s">
        <v>1190</v>
      </c>
      <c r="G8" s="565"/>
      <c r="H8" s="565"/>
      <c r="I8" s="673" t="s">
        <v>1198</v>
      </c>
      <c r="J8" s="674"/>
      <c r="K8" s="514"/>
    </row>
    <row r="9" spans="1:11" ht="15.75" thickBot="1">
      <c r="B9" s="562" t="s">
        <v>1199</v>
      </c>
      <c r="C9" s="563" t="s">
        <v>1197</v>
      </c>
      <c r="D9" s="566"/>
      <c r="E9" s="566"/>
      <c r="F9" s="566" t="s">
        <v>1190</v>
      </c>
      <c r="G9" s="564"/>
      <c r="H9" s="566"/>
      <c r="I9" s="673" t="s">
        <v>1198</v>
      </c>
      <c r="J9" s="674"/>
      <c r="K9" s="514"/>
    </row>
  </sheetData>
  <mergeCells count="9">
    <mergeCell ref="I8:J8"/>
    <mergeCell ref="I9:J9"/>
    <mergeCell ref="D3:H3"/>
    <mergeCell ref="I3:J3"/>
    <mergeCell ref="C3:C4"/>
    <mergeCell ref="I4:J4"/>
    <mergeCell ref="I5:J5"/>
    <mergeCell ref="I6:J6"/>
    <mergeCell ref="I7:J7"/>
  </mergeCells>
  <hyperlinks>
    <hyperlink ref="A1" location="Content!A1" display="Cuprins" xr:uid="{0203410B-9B92-4229-AB5F-41CC974435E4}"/>
  </hyperlink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P15"/>
  <sheetViews>
    <sheetView showGridLines="0" zoomScale="80" zoomScaleNormal="80" workbookViewId="0">
      <selection activeCell="A2" sqref="A2:R13"/>
    </sheetView>
  </sheetViews>
  <sheetFormatPr defaultColWidth="9.140625" defaultRowHeight="12.75"/>
  <cols>
    <col min="1" max="1" width="5.28515625" style="215" bestFit="1" customWidth="1"/>
    <col min="2" max="2" width="5" style="215" customWidth="1"/>
    <col min="3" max="3" width="44.7109375" style="215" customWidth="1"/>
    <col min="4" max="7" width="16.5703125" style="215" customWidth="1"/>
    <col min="8" max="8" width="34.5703125" style="215" customWidth="1"/>
    <col min="9" max="9" width="11.42578125" style="215" customWidth="1"/>
    <col min="10" max="10" width="2.7109375" style="215" customWidth="1"/>
    <col min="11" max="16384" width="9.140625" style="215"/>
  </cols>
  <sheetData>
    <row r="1" spans="1:16">
      <c r="A1" s="116" t="s">
        <v>43</v>
      </c>
      <c r="B1" s="214"/>
    </row>
    <row r="2" spans="1:16">
      <c r="C2" s="216"/>
      <c r="D2" s="216"/>
      <c r="E2" s="216"/>
      <c r="F2" s="216"/>
      <c r="G2" s="216"/>
      <c r="H2" s="216"/>
      <c r="I2" s="216"/>
      <c r="J2" s="216"/>
      <c r="K2" s="216"/>
      <c r="L2" s="216"/>
      <c r="M2" s="216"/>
      <c r="N2" s="216"/>
      <c r="O2" s="216"/>
      <c r="P2" s="216"/>
    </row>
    <row r="3" spans="1:16">
      <c r="B3" s="217" t="s">
        <v>690</v>
      </c>
      <c r="C3" s="218"/>
      <c r="D3" s="218"/>
      <c r="E3" s="218"/>
      <c r="F3" s="218"/>
      <c r="G3" s="218"/>
      <c r="H3" s="218"/>
      <c r="I3" s="218"/>
      <c r="J3" s="218"/>
      <c r="K3" s="218"/>
      <c r="L3" s="218"/>
      <c r="M3" s="218"/>
      <c r="N3" s="218"/>
      <c r="O3" s="218"/>
      <c r="P3" s="218"/>
    </row>
    <row r="4" spans="1:16">
      <c r="B4" s="218"/>
      <c r="C4" s="218"/>
      <c r="D4" s="218"/>
      <c r="E4" s="218"/>
      <c r="F4" s="218"/>
      <c r="G4" s="218"/>
      <c r="H4" s="218"/>
      <c r="I4" s="218"/>
      <c r="J4" s="218"/>
      <c r="K4" s="218"/>
      <c r="L4" s="218"/>
      <c r="M4" s="218"/>
      <c r="N4" s="218"/>
      <c r="O4" s="218"/>
      <c r="P4" s="218"/>
    </row>
    <row r="5" spans="1:16">
      <c r="B5" s="219"/>
      <c r="D5" s="218"/>
      <c r="E5" s="218"/>
      <c r="F5" s="218"/>
      <c r="G5" s="218"/>
    </row>
    <row r="6" spans="1:16" ht="13.5" thickBot="1"/>
    <row r="7" spans="1:16" ht="64.5" thickBot="1">
      <c r="B7" s="932" t="s">
        <v>672</v>
      </c>
      <c r="C7" s="933"/>
      <c r="D7" s="938" t="s">
        <v>437</v>
      </c>
      <c r="E7" s="939"/>
      <c r="F7" s="220" t="s">
        <v>691</v>
      </c>
      <c r="G7" s="220" t="s">
        <v>437</v>
      </c>
    </row>
    <row r="8" spans="1:16">
      <c r="B8" s="934"/>
      <c r="C8" s="935"/>
      <c r="D8" s="940"/>
      <c r="E8" s="930" t="s">
        <v>692</v>
      </c>
      <c r="F8" s="930" t="s">
        <v>693</v>
      </c>
      <c r="G8" s="221" t="s">
        <v>694</v>
      </c>
    </row>
    <row r="9" spans="1:16" ht="26.25" thickBot="1">
      <c r="B9" s="936"/>
      <c r="C9" s="937"/>
      <c r="D9" s="931"/>
      <c r="E9" s="931"/>
      <c r="F9" s="931"/>
      <c r="G9" s="222" t="s">
        <v>695</v>
      </c>
    </row>
    <row r="10" spans="1:16" ht="26.25" thickBot="1">
      <c r="B10" s="223">
        <v>1</v>
      </c>
      <c r="C10" s="224" t="s">
        <v>665</v>
      </c>
      <c r="D10" s="225">
        <f>'[13]Template 3'!D14</f>
        <v>869842</v>
      </c>
      <c r="E10" s="225">
        <f>'[13]Template 3'!E14</f>
        <v>174</v>
      </c>
      <c r="F10" s="225">
        <f>'[13]Template 3'!F14</f>
        <v>616577</v>
      </c>
      <c r="G10" s="225">
        <f>'[13]Template 3'!G14</f>
        <v>22</v>
      </c>
    </row>
    <row r="11" spans="1:16" ht="13.5" thickBot="1">
      <c r="B11" s="226">
        <v>2</v>
      </c>
      <c r="C11" s="227" t="s">
        <v>666</v>
      </c>
      <c r="D11" s="228">
        <f>'[13]Template 3'!D15</f>
        <v>0</v>
      </c>
      <c r="E11" s="229"/>
      <c r="F11" s="229"/>
      <c r="G11" s="228">
        <f>'[13]Template 3'!G15</f>
        <v>0</v>
      </c>
    </row>
    <row r="12" spans="1:16" ht="13.5" thickBot="1">
      <c r="B12" s="226">
        <v>3</v>
      </c>
      <c r="C12" s="230" t="s">
        <v>667</v>
      </c>
      <c r="D12" s="228">
        <f>'[13]Template 3'!D16</f>
        <v>0</v>
      </c>
      <c r="E12" s="229"/>
      <c r="F12" s="229"/>
      <c r="G12" s="228">
        <f>'[13]Template 3'!G16</f>
        <v>0</v>
      </c>
    </row>
    <row r="13" spans="1:16" ht="13.5" thickBot="1">
      <c r="B13" s="226">
        <v>4</v>
      </c>
      <c r="C13" s="227" t="s">
        <v>668</v>
      </c>
      <c r="D13" s="228">
        <f>'[13]Template 3'!D17</f>
        <v>869842</v>
      </c>
      <c r="E13" s="228">
        <f>'[13]Template 3'!E17</f>
        <v>174</v>
      </c>
      <c r="F13" s="228">
        <f>'[13]Template 3'!F17</f>
        <v>616577</v>
      </c>
      <c r="G13" s="228">
        <f>'[13]Template 3'!G17</f>
        <v>22</v>
      </c>
    </row>
    <row r="14" spans="1:16" ht="13.5" thickBot="1">
      <c r="B14" s="226">
        <v>5</v>
      </c>
      <c r="C14" s="230" t="s">
        <v>669</v>
      </c>
      <c r="D14" s="228">
        <f>'[13]Template 3'!D18</f>
        <v>776944</v>
      </c>
      <c r="E14" s="229"/>
      <c r="F14" s="229"/>
      <c r="G14" s="228">
        <f>'[13]Template 3'!G18</f>
        <v>22</v>
      </c>
    </row>
    <row r="15" spans="1:16" ht="13.5" thickBot="1">
      <c r="B15" s="226">
        <v>6</v>
      </c>
      <c r="C15" s="230" t="s">
        <v>670</v>
      </c>
      <c r="D15" s="228">
        <f>'[13]Template 3'!D19</f>
        <v>31105</v>
      </c>
      <c r="E15" s="229"/>
      <c r="F15" s="229"/>
      <c r="G15" s="228">
        <f>'[13]Template 3'!G19</f>
        <v>0</v>
      </c>
    </row>
  </sheetData>
  <mergeCells count="5">
    <mergeCell ref="F8:F9"/>
    <mergeCell ref="B7:C9"/>
    <mergeCell ref="D7:E7"/>
    <mergeCell ref="D8:D9"/>
    <mergeCell ref="E8:E9"/>
  </mergeCells>
  <hyperlinks>
    <hyperlink ref="A1" location="Content!A1" display="Cuprins" xr:uid="{00000000-0004-0000-1000-000000000000}"/>
  </hyperlinks>
  <printOptions horizontalCentered="1"/>
  <pageMargins left="0.23622047244094491" right="0.23622047244094491" top="0.74803149606299213" bottom="0.74803149606299213" header="0.31496062992125984" footer="0.31496062992125984"/>
  <pageSetup paperSize="9" fitToHeight="0" orientation="landscape" cellComments="asDisplayed" r:id="rId1"/>
  <headerFooter scaleWithDoc="0" alignWithMargins="0">
    <oddHeader>&amp;CEN
ANNEX IV</oddHeader>
    <oddFooter>&amp;C&amp;P&amp;L&amp;"Arial,Regular"&amp;09&amp;K000000 UniCredit Bank Internal Use Only</oddFooter>
    <evenFooter>&amp;C&amp;"Arial,Regular"&amp;09&amp;K000000 UniCredit Bank Internal Use Only</evenFooter>
    <firstFooter>&amp;C&amp;"Arial,Regular"&amp;09&amp;K000000 UniCredit Bank Internal Use Only</first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23F24-5C86-4FFF-879C-354F82A93710}">
  <dimension ref="A1:W18"/>
  <sheetViews>
    <sheetView topLeftCell="B1" workbookViewId="0">
      <selection activeCell="A2" sqref="A2:W13"/>
    </sheetView>
  </sheetViews>
  <sheetFormatPr defaultColWidth="9.140625" defaultRowHeight="12.75"/>
  <cols>
    <col min="1" max="1" width="9.140625" style="24"/>
    <col min="2" max="2" width="26.7109375" style="24" customWidth="1"/>
    <col min="3" max="3" width="9.140625" style="24" customWidth="1"/>
    <col min="4" max="5" width="8.42578125" style="24" customWidth="1"/>
    <col min="6" max="6" width="8.28515625" style="24" customWidth="1"/>
    <col min="7" max="7" width="10" style="24" customWidth="1"/>
    <col min="8" max="8" width="9.85546875" style="24" customWidth="1"/>
    <col min="9" max="9" width="11.7109375" style="24" customWidth="1"/>
    <col min="10" max="10" width="6.140625" style="24" customWidth="1"/>
    <col min="11" max="11" width="8.28515625" style="24" customWidth="1"/>
    <col min="12" max="12" width="6.140625" style="24" customWidth="1"/>
    <col min="13" max="13" width="8.7109375" style="24" customWidth="1"/>
    <col min="14" max="17" width="6.140625" style="24" customWidth="1"/>
    <col min="18" max="18" width="9.28515625" style="24" customWidth="1"/>
    <col min="19" max="19" width="6.140625" style="24" customWidth="1"/>
    <col min="20" max="20" width="8.5703125" style="24" customWidth="1"/>
    <col min="21" max="23" width="6.140625" style="24" customWidth="1"/>
    <col min="24" max="16384" width="9.140625" style="24"/>
  </cols>
  <sheetData>
    <row r="1" spans="1:23">
      <c r="A1" s="42" t="s">
        <v>696</v>
      </c>
      <c r="B1" s="506"/>
    </row>
    <row r="3" spans="1:23" ht="14.45" customHeight="1">
      <c r="A3" s="944" t="s">
        <v>697</v>
      </c>
      <c r="B3" s="945"/>
      <c r="C3" s="950" t="s">
        <v>1046</v>
      </c>
      <c r="D3" s="951"/>
      <c r="E3" s="951"/>
      <c r="F3" s="951"/>
      <c r="G3" s="951"/>
      <c r="H3" s="951"/>
      <c r="I3" s="951"/>
      <c r="J3" s="952" t="s">
        <v>1047</v>
      </c>
      <c r="K3" s="953"/>
      <c r="L3" s="953"/>
      <c r="M3" s="953"/>
      <c r="N3" s="953"/>
      <c r="O3" s="953"/>
      <c r="P3" s="961"/>
      <c r="Q3" s="952" t="s">
        <v>1048</v>
      </c>
      <c r="R3" s="953"/>
      <c r="S3" s="953"/>
      <c r="T3" s="953"/>
      <c r="U3" s="953"/>
      <c r="V3" s="953"/>
      <c r="W3" s="954"/>
    </row>
    <row r="4" spans="1:23" ht="14.45" customHeight="1">
      <c r="A4" s="946"/>
      <c r="B4" s="947"/>
      <c r="C4" s="955" t="s">
        <v>698</v>
      </c>
      <c r="D4" s="956"/>
      <c r="E4" s="956"/>
      <c r="F4" s="956"/>
      <c r="G4" s="957" t="s">
        <v>699</v>
      </c>
      <c r="H4" s="956"/>
      <c r="I4" s="958" t="s">
        <v>700</v>
      </c>
      <c r="J4" s="943" t="s">
        <v>698</v>
      </c>
      <c r="K4" s="941"/>
      <c r="L4" s="941"/>
      <c r="M4" s="941"/>
      <c r="N4" s="941" t="s">
        <v>699</v>
      </c>
      <c r="O4" s="941"/>
      <c r="P4" s="942" t="s">
        <v>700</v>
      </c>
      <c r="Q4" s="943" t="s">
        <v>698</v>
      </c>
      <c r="R4" s="941"/>
      <c r="S4" s="941"/>
      <c r="T4" s="941"/>
      <c r="U4" s="941" t="s">
        <v>699</v>
      </c>
      <c r="V4" s="941"/>
      <c r="W4" s="960" t="s">
        <v>700</v>
      </c>
    </row>
    <row r="5" spans="1:23" ht="14.45" customHeight="1">
      <c r="A5" s="946"/>
      <c r="B5" s="947"/>
      <c r="C5" s="955" t="s">
        <v>701</v>
      </c>
      <c r="D5" s="956"/>
      <c r="E5" s="957" t="s">
        <v>702</v>
      </c>
      <c r="F5" s="956"/>
      <c r="G5" s="96" t="s">
        <v>703</v>
      </c>
      <c r="H5" s="43" t="s">
        <v>704</v>
      </c>
      <c r="I5" s="959"/>
      <c r="J5" s="943" t="s">
        <v>701</v>
      </c>
      <c r="K5" s="941"/>
      <c r="L5" s="941" t="s">
        <v>702</v>
      </c>
      <c r="M5" s="941"/>
      <c r="N5" s="94" t="s">
        <v>703</v>
      </c>
      <c r="O5" s="44" t="s">
        <v>704</v>
      </c>
      <c r="P5" s="942"/>
      <c r="Q5" s="943" t="s">
        <v>701</v>
      </c>
      <c r="R5" s="941"/>
      <c r="S5" s="941" t="s">
        <v>702</v>
      </c>
      <c r="T5" s="941"/>
      <c r="U5" s="94" t="s">
        <v>703</v>
      </c>
      <c r="V5" s="44" t="s">
        <v>704</v>
      </c>
      <c r="W5" s="960"/>
    </row>
    <row r="6" spans="1:23" ht="31.5" customHeight="1">
      <c r="A6" s="948"/>
      <c r="B6" s="949"/>
      <c r="C6" s="45" t="s">
        <v>703</v>
      </c>
      <c r="D6" s="46" t="s">
        <v>704</v>
      </c>
      <c r="E6" s="47"/>
      <c r="F6" s="46" t="s">
        <v>704</v>
      </c>
      <c r="G6" s="48"/>
      <c r="H6" s="48"/>
      <c r="I6" s="49"/>
      <c r="J6" s="95" t="s">
        <v>703</v>
      </c>
      <c r="K6" s="94" t="s">
        <v>704</v>
      </c>
      <c r="L6" s="94"/>
      <c r="M6" s="94" t="s">
        <v>704</v>
      </c>
      <c r="N6" s="50"/>
      <c r="O6" s="50"/>
      <c r="P6" s="51"/>
      <c r="Q6" s="95" t="s">
        <v>703</v>
      </c>
      <c r="R6" s="94" t="s">
        <v>704</v>
      </c>
      <c r="S6" s="94"/>
      <c r="T6" s="94" t="s">
        <v>704</v>
      </c>
      <c r="U6" s="50"/>
      <c r="V6" s="50"/>
      <c r="W6" s="52"/>
    </row>
    <row r="7" spans="1:23" ht="15" customHeight="1">
      <c r="A7" s="53" t="s">
        <v>705</v>
      </c>
      <c r="B7" s="54" t="s">
        <v>706</v>
      </c>
      <c r="C7" s="61">
        <v>0</v>
      </c>
      <c r="D7" s="62">
        <v>0</v>
      </c>
      <c r="E7" s="62">
        <v>0</v>
      </c>
      <c r="F7" s="62">
        <v>0</v>
      </c>
      <c r="G7" s="63">
        <v>1723786.6013521999</v>
      </c>
      <c r="H7" s="63">
        <v>1723786.6013521999</v>
      </c>
      <c r="I7" s="63">
        <v>1723786.6013521999</v>
      </c>
      <c r="J7" s="64">
        <v>0</v>
      </c>
      <c r="K7" s="65">
        <v>0</v>
      </c>
      <c r="L7" s="65">
        <v>0</v>
      </c>
      <c r="M7" s="65">
        <v>0</v>
      </c>
      <c r="N7" s="65">
        <v>0</v>
      </c>
      <c r="O7" s="65">
        <v>0</v>
      </c>
      <c r="P7" s="66">
        <v>0</v>
      </c>
      <c r="Q7" s="64">
        <v>0</v>
      </c>
      <c r="R7" s="65">
        <v>0</v>
      </c>
      <c r="S7" s="65">
        <v>0</v>
      </c>
      <c r="T7" s="65">
        <v>0</v>
      </c>
      <c r="U7" s="65">
        <v>0</v>
      </c>
      <c r="V7" s="65">
        <v>0</v>
      </c>
      <c r="W7" s="67">
        <v>0</v>
      </c>
    </row>
    <row r="8" spans="1:23" ht="15" customHeight="1">
      <c r="A8" s="55" t="s">
        <v>707</v>
      </c>
      <c r="B8" s="56" t="s">
        <v>708</v>
      </c>
      <c r="C8" s="68">
        <v>0</v>
      </c>
      <c r="D8" s="69">
        <v>0</v>
      </c>
      <c r="E8" s="69">
        <v>0</v>
      </c>
      <c r="F8" s="69">
        <v>0</v>
      </c>
      <c r="G8" s="63">
        <v>253912.84047630001</v>
      </c>
      <c r="H8" s="63">
        <v>253912.84047630001</v>
      </c>
      <c r="I8" s="63">
        <v>253912.84047630001</v>
      </c>
      <c r="J8" s="70">
        <v>0</v>
      </c>
      <c r="K8" s="71">
        <v>0</v>
      </c>
      <c r="L8" s="71">
        <v>0</v>
      </c>
      <c r="M8" s="71">
        <v>0</v>
      </c>
      <c r="N8" s="71">
        <v>0</v>
      </c>
      <c r="O8" s="71">
        <v>0</v>
      </c>
      <c r="P8" s="72">
        <v>0</v>
      </c>
      <c r="Q8" s="70">
        <v>0</v>
      </c>
      <c r="R8" s="71">
        <v>0</v>
      </c>
      <c r="S8" s="71">
        <v>0</v>
      </c>
      <c r="T8" s="71">
        <v>0</v>
      </c>
      <c r="U8" s="71">
        <v>0</v>
      </c>
      <c r="V8" s="71">
        <v>0</v>
      </c>
      <c r="W8" s="73">
        <v>0</v>
      </c>
    </row>
    <row r="9" spans="1:23">
      <c r="A9" s="55" t="s">
        <v>555</v>
      </c>
      <c r="B9" s="56" t="s">
        <v>709</v>
      </c>
      <c r="C9" s="68">
        <v>0</v>
      </c>
      <c r="D9" s="69">
        <v>0</v>
      </c>
      <c r="E9" s="69">
        <v>0</v>
      </c>
      <c r="F9" s="69">
        <v>0</v>
      </c>
      <c r="G9" s="74">
        <v>0</v>
      </c>
      <c r="H9" s="74">
        <v>0</v>
      </c>
      <c r="I9" s="74">
        <v>0</v>
      </c>
      <c r="J9" s="70">
        <v>0</v>
      </c>
      <c r="K9" s="71">
        <v>0</v>
      </c>
      <c r="L9" s="71">
        <v>0</v>
      </c>
      <c r="M9" s="71">
        <v>0</v>
      </c>
      <c r="N9" s="71">
        <v>0</v>
      </c>
      <c r="O9" s="71">
        <v>0</v>
      </c>
      <c r="P9" s="72">
        <v>0</v>
      </c>
      <c r="Q9" s="70">
        <v>0</v>
      </c>
      <c r="R9" s="71">
        <v>0</v>
      </c>
      <c r="S9" s="71">
        <v>0</v>
      </c>
      <c r="T9" s="71">
        <v>0</v>
      </c>
      <c r="U9" s="71">
        <v>0</v>
      </c>
      <c r="V9" s="71">
        <v>0</v>
      </c>
      <c r="W9" s="73">
        <v>0</v>
      </c>
    </row>
    <row r="10" spans="1:23">
      <c r="A10" s="55" t="s">
        <v>710</v>
      </c>
      <c r="B10" s="56" t="s">
        <v>711</v>
      </c>
      <c r="C10" s="68">
        <v>0</v>
      </c>
      <c r="D10" s="69">
        <v>0</v>
      </c>
      <c r="E10" s="69">
        <v>0</v>
      </c>
      <c r="F10" s="69">
        <v>0</v>
      </c>
      <c r="G10" s="74">
        <v>0</v>
      </c>
      <c r="H10" s="74">
        <v>0</v>
      </c>
      <c r="I10" s="74">
        <v>0</v>
      </c>
      <c r="J10" s="70">
        <v>0</v>
      </c>
      <c r="K10" s="71">
        <v>0</v>
      </c>
      <c r="L10" s="71">
        <v>0</v>
      </c>
      <c r="M10" s="71">
        <v>0</v>
      </c>
      <c r="N10" s="71">
        <v>0</v>
      </c>
      <c r="O10" s="71">
        <v>0</v>
      </c>
      <c r="P10" s="72">
        <v>0</v>
      </c>
      <c r="Q10" s="70">
        <v>0</v>
      </c>
      <c r="R10" s="71">
        <v>0</v>
      </c>
      <c r="S10" s="71">
        <v>0</v>
      </c>
      <c r="T10" s="71">
        <v>0</v>
      </c>
      <c r="U10" s="71">
        <v>0</v>
      </c>
      <c r="V10" s="71">
        <v>0</v>
      </c>
      <c r="W10" s="73">
        <v>0</v>
      </c>
    </row>
    <row r="11" spans="1:23" ht="15" customHeight="1">
      <c r="A11" s="55" t="s">
        <v>712</v>
      </c>
      <c r="B11" s="56" t="s">
        <v>713</v>
      </c>
      <c r="C11" s="68">
        <v>0</v>
      </c>
      <c r="D11" s="69">
        <v>0</v>
      </c>
      <c r="E11" s="69">
        <v>0</v>
      </c>
      <c r="F11" s="69">
        <v>0</v>
      </c>
      <c r="G11" s="63">
        <v>253912.84047630001</v>
      </c>
      <c r="H11" s="63">
        <v>253912.84047630001</v>
      </c>
      <c r="I11" s="63">
        <v>253912.84047630001</v>
      </c>
      <c r="J11" s="70">
        <v>0</v>
      </c>
      <c r="K11" s="71">
        <v>0</v>
      </c>
      <c r="L11" s="71">
        <v>0</v>
      </c>
      <c r="M11" s="71">
        <v>0</v>
      </c>
      <c r="N11" s="71">
        <v>0</v>
      </c>
      <c r="O11" s="71">
        <v>0</v>
      </c>
      <c r="P11" s="72">
        <v>0</v>
      </c>
      <c r="Q11" s="70">
        <v>0</v>
      </c>
      <c r="R11" s="71">
        <v>0</v>
      </c>
      <c r="S11" s="71">
        <v>0</v>
      </c>
      <c r="T11" s="71">
        <v>0</v>
      </c>
      <c r="U11" s="71">
        <v>0</v>
      </c>
      <c r="V11" s="71">
        <v>0</v>
      </c>
      <c r="W11" s="73">
        <v>0</v>
      </c>
    </row>
    <row r="12" spans="1:23">
      <c r="A12" s="55" t="s">
        <v>714</v>
      </c>
      <c r="B12" s="56" t="s">
        <v>715</v>
      </c>
      <c r="C12" s="68">
        <v>0</v>
      </c>
      <c r="D12" s="69">
        <v>0</v>
      </c>
      <c r="E12" s="69">
        <v>0</v>
      </c>
      <c r="F12" s="69">
        <v>0</v>
      </c>
      <c r="G12" s="74"/>
      <c r="H12" s="74">
        <v>0</v>
      </c>
      <c r="I12" s="74">
        <v>0</v>
      </c>
      <c r="J12" s="70">
        <v>0</v>
      </c>
      <c r="K12" s="71">
        <v>0</v>
      </c>
      <c r="L12" s="71">
        <v>0</v>
      </c>
      <c r="M12" s="71">
        <v>0</v>
      </c>
      <c r="N12" s="71">
        <v>0</v>
      </c>
      <c r="O12" s="71">
        <v>0</v>
      </c>
      <c r="P12" s="72">
        <v>0</v>
      </c>
      <c r="Q12" s="70">
        <v>0</v>
      </c>
      <c r="R12" s="71">
        <v>0</v>
      </c>
      <c r="S12" s="71">
        <v>0</v>
      </c>
      <c r="T12" s="71">
        <v>0</v>
      </c>
      <c r="U12" s="71">
        <v>0</v>
      </c>
      <c r="V12" s="71">
        <v>0</v>
      </c>
      <c r="W12" s="73">
        <v>0</v>
      </c>
    </row>
    <row r="13" spans="1:23" ht="15" customHeight="1">
      <c r="A13" s="55" t="s">
        <v>556</v>
      </c>
      <c r="B13" s="56" t="s">
        <v>716</v>
      </c>
      <c r="C13" s="68">
        <v>0</v>
      </c>
      <c r="D13" s="69">
        <v>0</v>
      </c>
      <c r="E13" s="69">
        <v>0</v>
      </c>
      <c r="F13" s="69">
        <v>0</v>
      </c>
      <c r="G13" s="63">
        <v>1469873.7608758998</v>
      </c>
      <c r="H13" s="63">
        <v>1469873.7608758998</v>
      </c>
      <c r="I13" s="63">
        <v>1469873.7608758998</v>
      </c>
      <c r="J13" s="70">
        <v>0</v>
      </c>
      <c r="K13" s="71">
        <v>0</v>
      </c>
      <c r="L13" s="71">
        <v>0</v>
      </c>
      <c r="M13" s="71">
        <v>0</v>
      </c>
      <c r="N13" s="71">
        <v>0</v>
      </c>
      <c r="O13" s="71">
        <v>0</v>
      </c>
      <c r="P13" s="72">
        <v>0</v>
      </c>
      <c r="Q13" s="70">
        <v>0</v>
      </c>
      <c r="R13" s="71">
        <v>0</v>
      </c>
      <c r="S13" s="71">
        <v>0</v>
      </c>
      <c r="T13" s="71">
        <v>0</v>
      </c>
      <c r="U13" s="71">
        <v>0</v>
      </c>
      <c r="V13" s="71">
        <v>0</v>
      </c>
      <c r="W13" s="73">
        <v>0</v>
      </c>
    </row>
    <row r="14" spans="1:23" ht="15" customHeight="1">
      <c r="A14" s="55" t="s">
        <v>717</v>
      </c>
      <c r="B14" s="56" t="s">
        <v>718</v>
      </c>
      <c r="C14" s="68">
        <v>0</v>
      </c>
      <c r="D14" s="69">
        <v>0</v>
      </c>
      <c r="E14" s="69">
        <v>0</v>
      </c>
      <c r="F14" s="69">
        <v>0</v>
      </c>
      <c r="G14" s="63">
        <v>1469873.7608758998</v>
      </c>
      <c r="H14" s="63">
        <v>1469873.7608758998</v>
      </c>
      <c r="I14" s="63">
        <v>1469873.7608758998</v>
      </c>
      <c r="J14" s="70">
        <v>0</v>
      </c>
      <c r="K14" s="71">
        <v>0</v>
      </c>
      <c r="L14" s="71">
        <v>0</v>
      </c>
      <c r="M14" s="71">
        <v>0</v>
      </c>
      <c r="N14" s="71">
        <v>0</v>
      </c>
      <c r="O14" s="71">
        <v>0</v>
      </c>
      <c r="P14" s="72">
        <v>0</v>
      </c>
      <c r="Q14" s="70">
        <v>0</v>
      </c>
      <c r="R14" s="71">
        <v>0</v>
      </c>
      <c r="S14" s="71">
        <v>0</v>
      </c>
      <c r="T14" s="71">
        <v>0</v>
      </c>
      <c r="U14" s="71">
        <v>0</v>
      </c>
      <c r="V14" s="71">
        <v>0</v>
      </c>
      <c r="W14" s="73">
        <v>0</v>
      </c>
    </row>
    <row r="15" spans="1:23">
      <c r="A15" s="55" t="s">
        <v>559</v>
      </c>
      <c r="B15" s="56" t="s">
        <v>719</v>
      </c>
      <c r="C15" s="68">
        <v>0</v>
      </c>
      <c r="D15" s="69">
        <v>0</v>
      </c>
      <c r="E15" s="69">
        <v>0</v>
      </c>
      <c r="F15" s="69">
        <v>0</v>
      </c>
      <c r="G15" s="74">
        <v>0</v>
      </c>
      <c r="H15" s="74">
        <v>0</v>
      </c>
      <c r="I15" s="74">
        <v>0</v>
      </c>
      <c r="J15" s="70">
        <v>0</v>
      </c>
      <c r="K15" s="71">
        <v>0</v>
      </c>
      <c r="L15" s="71">
        <v>0</v>
      </c>
      <c r="M15" s="71">
        <v>0</v>
      </c>
      <c r="N15" s="71">
        <v>0</v>
      </c>
      <c r="O15" s="71">
        <v>0</v>
      </c>
      <c r="P15" s="72">
        <v>0</v>
      </c>
      <c r="Q15" s="70">
        <v>0</v>
      </c>
      <c r="R15" s="71">
        <v>0</v>
      </c>
      <c r="S15" s="71">
        <v>0</v>
      </c>
      <c r="T15" s="71">
        <v>0</v>
      </c>
      <c r="U15" s="71">
        <v>0</v>
      </c>
      <c r="V15" s="71">
        <v>0</v>
      </c>
      <c r="W15" s="73">
        <v>0</v>
      </c>
    </row>
    <row r="16" spans="1:23">
      <c r="A16" s="55" t="s">
        <v>720</v>
      </c>
      <c r="B16" s="56" t="s">
        <v>1049</v>
      </c>
      <c r="C16" s="68">
        <v>0</v>
      </c>
      <c r="D16" s="69">
        <v>0</v>
      </c>
      <c r="E16" s="69">
        <v>0</v>
      </c>
      <c r="F16" s="69">
        <v>0</v>
      </c>
      <c r="G16" s="74">
        <v>0</v>
      </c>
      <c r="H16" s="74">
        <v>0</v>
      </c>
      <c r="I16" s="74">
        <v>0</v>
      </c>
      <c r="J16" s="70">
        <v>0</v>
      </c>
      <c r="K16" s="71">
        <v>0</v>
      </c>
      <c r="L16" s="71">
        <v>0</v>
      </c>
      <c r="M16" s="71">
        <v>0</v>
      </c>
      <c r="N16" s="71">
        <v>0</v>
      </c>
      <c r="O16" s="71">
        <v>0</v>
      </c>
      <c r="P16" s="72">
        <v>0</v>
      </c>
      <c r="Q16" s="70">
        <v>0</v>
      </c>
      <c r="R16" s="71">
        <v>0</v>
      </c>
      <c r="S16" s="71">
        <v>0</v>
      </c>
      <c r="T16" s="71">
        <v>0</v>
      </c>
      <c r="U16" s="71">
        <v>0</v>
      </c>
      <c r="V16" s="71">
        <v>0</v>
      </c>
      <c r="W16" s="73">
        <v>0</v>
      </c>
    </row>
    <row r="17" spans="1:23" ht="17.25" customHeight="1">
      <c r="A17" s="55" t="s">
        <v>721</v>
      </c>
      <c r="B17" s="56" t="s">
        <v>722</v>
      </c>
      <c r="C17" s="68">
        <v>0</v>
      </c>
      <c r="D17" s="69">
        <v>0</v>
      </c>
      <c r="E17" s="69">
        <v>0</v>
      </c>
      <c r="F17" s="69">
        <v>0</v>
      </c>
      <c r="G17" s="74">
        <v>0</v>
      </c>
      <c r="H17" s="74">
        <v>0</v>
      </c>
      <c r="I17" s="74">
        <v>0</v>
      </c>
      <c r="J17" s="70">
        <v>0</v>
      </c>
      <c r="K17" s="71">
        <v>0</v>
      </c>
      <c r="L17" s="71">
        <v>0</v>
      </c>
      <c r="M17" s="71">
        <v>0</v>
      </c>
      <c r="N17" s="71">
        <v>0</v>
      </c>
      <c r="O17" s="71">
        <v>0</v>
      </c>
      <c r="P17" s="72">
        <v>0</v>
      </c>
      <c r="Q17" s="70">
        <v>0</v>
      </c>
      <c r="R17" s="71">
        <v>0</v>
      </c>
      <c r="S17" s="71">
        <v>0</v>
      </c>
      <c r="T17" s="71">
        <v>0</v>
      </c>
      <c r="U17" s="71">
        <v>0</v>
      </c>
      <c r="V17" s="71">
        <v>0</v>
      </c>
      <c r="W17" s="73">
        <v>0</v>
      </c>
    </row>
    <row r="18" spans="1:23">
      <c r="A18" s="57" t="s">
        <v>554</v>
      </c>
      <c r="B18" s="58" t="s">
        <v>715</v>
      </c>
      <c r="C18" s="75">
        <v>0</v>
      </c>
      <c r="D18" s="76">
        <v>0</v>
      </c>
      <c r="E18" s="76">
        <v>0</v>
      </c>
      <c r="F18" s="76">
        <v>0</v>
      </c>
      <c r="G18" s="77">
        <v>0</v>
      </c>
      <c r="H18" s="77">
        <v>0</v>
      </c>
      <c r="I18" s="77">
        <v>0</v>
      </c>
      <c r="J18" s="78">
        <v>0</v>
      </c>
      <c r="K18" s="79">
        <v>0</v>
      </c>
      <c r="L18" s="79">
        <v>0</v>
      </c>
      <c r="M18" s="79">
        <v>0</v>
      </c>
      <c r="N18" s="79">
        <v>0</v>
      </c>
      <c r="O18" s="79">
        <v>0</v>
      </c>
      <c r="P18" s="80">
        <v>0</v>
      </c>
      <c r="Q18" s="78">
        <v>0</v>
      </c>
      <c r="R18" s="79">
        <v>0</v>
      </c>
      <c r="S18" s="79">
        <v>0</v>
      </c>
      <c r="T18" s="79">
        <v>0</v>
      </c>
      <c r="U18" s="79">
        <v>0</v>
      </c>
      <c r="V18" s="79">
        <v>0</v>
      </c>
      <c r="W18" s="81">
        <v>0</v>
      </c>
    </row>
  </sheetData>
  <mergeCells count="19">
    <mergeCell ref="E5:F5"/>
    <mergeCell ref="J5:K5"/>
    <mergeCell ref="J3:P3"/>
    <mergeCell ref="N4:O4"/>
    <mergeCell ref="P4:P5"/>
    <mergeCell ref="L5:M5"/>
    <mergeCell ref="Q4:T4"/>
    <mergeCell ref="A3:B6"/>
    <mergeCell ref="C3:I3"/>
    <mergeCell ref="Q3:W3"/>
    <mergeCell ref="C4:F4"/>
    <mergeCell ref="G4:H4"/>
    <mergeCell ref="I4:I5"/>
    <mergeCell ref="J4:M4"/>
    <mergeCell ref="U4:V4"/>
    <mergeCell ref="W4:W5"/>
    <mergeCell ref="Q5:R5"/>
    <mergeCell ref="S5:T5"/>
    <mergeCell ref="C5:D5"/>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3A94A-5409-441E-962D-A703A5E48FCC}">
  <dimension ref="A1:P19"/>
  <sheetViews>
    <sheetView workbookViewId="0">
      <selection activeCell="A2" sqref="A2:R13"/>
    </sheetView>
  </sheetViews>
  <sheetFormatPr defaultColWidth="8.85546875" defaultRowHeight="12.75"/>
  <cols>
    <col min="1" max="1" width="4.140625" style="24" customWidth="1"/>
    <col min="2" max="2" width="27" style="24" customWidth="1"/>
    <col min="3" max="16" width="12" style="24" customWidth="1"/>
    <col min="17" max="16384" width="8.85546875" style="24"/>
  </cols>
  <sheetData>
    <row r="1" spans="1:16">
      <c r="A1" s="42" t="s">
        <v>1062</v>
      </c>
    </row>
    <row r="4" spans="1:16" s="97" customFormat="1" ht="51.75" customHeight="1">
      <c r="A4" s="964" t="s">
        <v>549</v>
      </c>
      <c r="B4" s="965"/>
      <c r="C4" s="970" t="s">
        <v>723</v>
      </c>
      <c r="D4" s="971"/>
      <c r="E4" s="971"/>
      <c r="F4" s="971"/>
      <c r="G4" s="972"/>
      <c r="H4" s="970" t="s">
        <v>724</v>
      </c>
      <c r="I4" s="971"/>
      <c r="J4" s="972"/>
      <c r="K4" s="970" t="s">
        <v>725</v>
      </c>
      <c r="L4" s="971"/>
      <c r="M4" s="972"/>
      <c r="N4" s="970" t="s">
        <v>726</v>
      </c>
      <c r="O4" s="971"/>
      <c r="P4" s="972"/>
    </row>
    <row r="5" spans="1:16" ht="24.75" customHeight="1">
      <c r="A5" s="966"/>
      <c r="B5" s="967"/>
      <c r="C5" s="962" t="s">
        <v>727</v>
      </c>
      <c r="D5" s="962" t="s">
        <v>728</v>
      </c>
      <c r="E5" s="962" t="s">
        <v>729</v>
      </c>
      <c r="F5" s="962" t="s">
        <v>730</v>
      </c>
      <c r="G5" s="962" t="s">
        <v>731</v>
      </c>
      <c r="H5" s="962" t="s">
        <v>732</v>
      </c>
      <c r="I5" s="962" t="s">
        <v>733</v>
      </c>
      <c r="J5" s="962" t="s">
        <v>731</v>
      </c>
      <c r="K5" s="962" t="s">
        <v>732</v>
      </c>
      <c r="L5" s="962" t="s">
        <v>733</v>
      </c>
      <c r="M5" s="962" t="s">
        <v>731</v>
      </c>
      <c r="N5" s="962" t="s">
        <v>732</v>
      </c>
      <c r="O5" s="962" t="s">
        <v>733</v>
      </c>
      <c r="P5" s="962" t="s">
        <v>731</v>
      </c>
    </row>
    <row r="6" spans="1:16" ht="34.5" customHeight="1">
      <c r="A6" s="968"/>
      <c r="B6" s="969"/>
      <c r="C6" s="963"/>
      <c r="D6" s="963"/>
      <c r="E6" s="963"/>
      <c r="F6" s="963"/>
      <c r="G6" s="963"/>
      <c r="H6" s="963"/>
      <c r="I6" s="963"/>
      <c r="J6" s="963"/>
      <c r="K6" s="963"/>
      <c r="L6" s="963"/>
      <c r="M6" s="963"/>
      <c r="N6" s="963"/>
      <c r="O6" s="963"/>
      <c r="P6" s="963"/>
    </row>
    <row r="7" spans="1:16">
      <c r="A7" s="210">
        <v>1</v>
      </c>
      <c r="B7" s="211" t="s">
        <v>734</v>
      </c>
      <c r="C7" s="507">
        <v>1712999.0944315</v>
      </c>
      <c r="D7" s="507">
        <v>0</v>
      </c>
      <c r="E7" s="507">
        <v>0</v>
      </c>
      <c r="F7" s="507">
        <v>0</v>
      </c>
      <c r="G7" s="507">
        <v>10787.506920700002</v>
      </c>
      <c r="H7" s="507">
        <v>1640040.0580974</v>
      </c>
      <c r="I7" s="507">
        <v>83746.54325480001</v>
      </c>
      <c r="J7" s="507">
        <v>10787.506920700002</v>
      </c>
      <c r="K7" s="507">
        <v>246006.0087146</v>
      </c>
      <c r="L7" s="507">
        <v>12561.981488199999</v>
      </c>
      <c r="M7" s="507">
        <v>0</v>
      </c>
      <c r="N7" s="507">
        <v>19680.480697168001</v>
      </c>
      <c r="O7" s="507">
        <v>1004.9585190559999</v>
      </c>
      <c r="P7" s="507">
        <v>10787.506920700002</v>
      </c>
    </row>
    <row r="8" spans="1:16">
      <c r="A8" s="212">
        <v>2</v>
      </c>
      <c r="B8" s="213" t="s">
        <v>735</v>
      </c>
      <c r="C8" s="508">
        <v>0</v>
      </c>
      <c r="D8" s="508">
        <v>0</v>
      </c>
      <c r="E8" s="508">
        <v>0</v>
      </c>
      <c r="F8" s="508">
        <v>0</v>
      </c>
      <c r="G8" s="508">
        <v>0</v>
      </c>
      <c r="H8" s="508">
        <v>0</v>
      </c>
      <c r="I8" s="508">
        <v>0</v>
      </c>
      <c r="J8" s="508">
        <v>0</v>
      </c>
      <c r="K8" s="508">
        <v>0</v>
      </c>
      <c r="L8" s="508">
        <v>0</v>
      </c>
      <c r="M8" s="508">
        <v>0</v>
      </c>
      <c r="N8" s="508">
        <v>0</v>
      </c>
      <c r="O8" s="508">
        <v>0</v>
      </c>
      <c r="P8" s="508">
        <v>0</v>
      </c>
    </row>
    <row r="9" spans="1:16">
      <c r="A9" s="212">
        <v>3</v>
      </c>
      <c r="B9" s="213" t="s">
        <v>736</v>
      </c>
      <c r="C9" s="508">
        <v>0</v>
      </c>
      <c r="D9" s="508">
        <v>0</v>
      </c>
      <c r="E9" s="508">
        <v>0</v>
      </c>
      <c r="F9" s="508">
        <v>0</v>
      </c>
      <c r="G9" s="508">
        <v>0</v>
      </c>
      <c r="H9" s="508">
        <v>0</v>
      </c>
      <c r="I9" s="508">
        <v>0</v>
      </c>
      <c r="J9" s="508">
        <v>0</v>
      </c>
      <c r="K9" s="508">
        <v>0</v>
      </c>
      <c r="L9" s="508">
        <v>0</v>
      </c>
      <c r="M9" s="508">
        <v>0</v>
      </c>
      <c r="N9" s="508">
        <v>0</v>
      </c>
      <c r="O9" s="508">
        <v>0</v>
      </c>
      <c r="P9" s="508">
        <v>0</v>
      </c>
    </row>
    <row r="10" spans="1:16">
      <c r="A10" s="212">
        <v>4</v>
      </c>
      <c r="B10" s="213" t="s">
        <v>345</v>
      </c>
      <c r="C10" s="508">
        <v>253912.84047630001</v>
      </c>
      <c r="D10" s="508">
        <v>0</v>
      </c>
      <c r="E10" s="508">
        <v>0</v>
      </c>
      <c r="F10" s="508">
        <v>0</v>
      </c>
      <c r="G10" s="508">
        <v>0</v>
      </c>
      <c r="H10" s="508">
        <v>170166.29722149999</v>
      </c>
      <c r="I10" s="508">
        <v>83746.54325480001</v>
      </c>
      <c r="J10" s="508">
        <v>0</v>
      </c>
      <c r="K10" s="508">
        <v>25524.944583224998</v>
      </c>
      <c r="L10" s="508">
        <v>12561.981488199999</v>
      </c>
      <c r="M10" s="508">
        <v>0</v>
      </c>
      <c r="N10" s="508">
        <v>2041.9955666579997</v>
      </c>
      <c r="O10" s="508">
        <v>1004.9585190559999</v>
      </c>
      <c r="P10" s="508">
        <v>0</v>
      </c>
    </row>
    <row r="11" spans="1:16">
      <c r="A11" s="212">
        <v>5</v>
      </c>
      <c r="B11" s="213" t="s">
        <v>737</v>
      </c>
      <c r="C11" s="508">
        <v>0</v>
      </c>
      <c r="D11" s="508">
        <v>0</v>
      </c>
      <c r="E11" s="508">
        <v>0</v>
      </c>
      <c r="F11" s="508">
        <v>0</v>
      </c>
      <c r="G11" s="508">
        <v>0</v>
      </c>
      <c r="H11" s="508">
        <v>0</v>
      </c>
      <c r="I11" s="508">
        <v>0</v>
      </c>
      <c r="J11" s="508">
        <v>0</v>
      </c>
      <c r="K11" s="508">
        <v>0</v>
      </c>
      <c r="L11" s="508">
        <v>0</v>
      </c>
      <c r="M11" s="508">
        <v>0</v>
      </c>
      <c r="N11" s="508">
        <v>0</v>
      </c>
      <c r="O11" s="508">
        <v>0</v>
      </c>
      <c r="P11" s="508">
        <v>0</v>
      </c>
    </row>
    <row r="12" spans="1:16">
      <c r="A12" s="212">
        <v>6</v>
      </c>
      <c r="B12" s="213" t="s">
        <v>738</v>
      </c>
      <c r="C12" s="508">
        <v>1459086.2539551998</v>
      </c>
      <c r="D12" s="508">
        <v>0</v>
      </c>
      <c r="E12" s="508">
        <v>0</v>
      </c>
      <c r="F12" s="508">
        <v>0</v>
      </c>
      <c r="G12" s="508">
        <v>10787.506920700002</v>
      </c>
      <c r="H12" s="508">
        <v>1459086.2539551998</v>
      </c>
      <c r="I12" s="508">
        <v>0</v>
      </c>
      <c r="J12" s="508">
        <v>10787.506920700002</v>
      </c>
      <c r="K12" s="508">
        <v>220481.06413137502</v>
      </c>
      <c r="L12" s="508">
        <v>0</v>
      </c>
      <c r="M12" s="508">
        <v>10787.506920700002</v>
      </c>
      <c r="N12" s="508">
        <v>17638.485130510002</v>
      </c>
      <c r="O12" s="508">
        <v>0</v>
      </c>
      <c r="P12" s="508">
        <v>10787.506920700002</v>
      </c>
    </row>
    <row r="13" spans="1:16">
      <c r="A13" s="212">
        <v>7</v>
      </c>
      <c r="B13" s="213" t="s">
        <v>737</v>
      </c>
      <c r="C13" s="508">
        <v>0</v>
      </c>
      <c r="D13" s="508">
        <v>0</v>
      </c>
      <c r="E13" s="508">
        <v>0</v>
      </c>
      <c r="F13" s="508">
        <v>0</v>
      </c>
      <c r="G13" s="508">
        <v>0</v>
      </c>
      <c r="H13" s="508">
        <v>0</v>
      </c>
      <c r="I13" s="508">
        <v>0</v>
      </c>
      <c r="J13" s="508">
        <v>0</v>
      </c>
      <c r="K13" s="508">
        <v>0</v>
      </c>
      <c r="L13" s="508">
        <v>0</v>
      </c>
      <c r="M13" s="508">
        <v>0</v>
      </c>
      <c r="N13" s="508">
        <v>0</v>
      </c>
      <c r="O13" s="508">
        <v>0</v>
      </c>
      <c r="P13" s="508">
        <v>0</v>
      </c>
    </row>
    <row r="14" spans="1:16">
      <c r="A14" s="212">
        <v>8</v>
      </c>
      <c r="B14" s="213" t="s">
        <v>739</v>
      </c>
      <c r="C14" s="508">
        <v>0</v>
      </c>
      <c r="D14" s="508">
        <v>0</v>
      </c>
      <c r="E14" s="508">
        <v>0</v>
      </c>
      <c r="F14" s="508">
        <v>0</v>
      </c>
      <c r="G14" s="508">
        <v>0</v>
      </c>
      <c r="H14" s="508">
        <v>0</v>
      </c>
      <c r="I14" s="508">
        <v>0</v>
      </c>
      <c r="J14" s="508">
        <v>0</v>
      </c>
      <c r="K14" s="508">
        <v>0</v>
      </c>
      <c r="L14" s="508">
        <v>0</v>
      </c>
      <c r="M14" s="508">
        <v>0</v>
      </c>
      <c r="N14" s="508">
        <v>0</v>
      </c>
      <c r="O14" s="508">
        <v>0</v>
      </c>
      <c r="P14" s="508">
        <v>0</v>
      </c>
    </row>
    <row r="15" spans="1:16">
      <c r="A15" s="212">
        <v>9</v>
      </c>
      <c r="B15" s="213" t="s">
        <v>740</v>
      </c>
      <c r="C15" s="508">
        <v>1712999.0944315</v>
      </c>
      <c r="D15" s="508">
        <v>0</v>
      </c>
      <c r="E15" s="508">
        <v>0</v>
      </c>
      <c r="F15" s="508">
        <v>0</v>
      </c>
      <c r="G15" s="508">
        <v>10787.506920700002</v>
      </c>
      <c r="H15" s="508">
        <v>1640040.0580974</v>
      </c>
      <c r="I15" s="508">
        <v>83746.54325480001</v>
      </c>
      <c r="J15" s="508">
        <v>0</v>
      </c>
      <c r="K15" s="508">
        <v>246006.0087146</v>
      </c>
      <c r="L15" s="508">
        <v>12561.981488199999</v>
      </c>
      <c r="M15" s="508">
        <v>0</v>
      </c>
      <c r="N15" s="508">
        <v>19680.480697168001</v>
      </c>
      <c r="O15" s="508">
        <v>1004.9585190559999</v>
      </c>
      <c r="P15" s="508">
        <v>0</v>
      </c>
    </row>
    <row r="16" spans="1:16">
      <c r="A16" s="212">
        <v>10</v>
      </c>
      <c r="B16" s="213" t="s">
        <v>736</v>
      </c>
      <c r="C16" s="508">
        <v>0</v>
      </c>
      <c r="D16" s="508">
        <v>0</v>
      </c>
      <c r="E16" s="508">
        <v>0</v>
      </c>
      <c r="F16" s="508">
        <v>0</v>
      </c>
      <c r="G16" s="508">
        <v>0</v>
      </c>
      <c r="H16" s="508">
        <v>0</v>
      </c>
      <c r="I16" s="508">
        <v>0</v>
      </c>
      <c r="J16" s="508">
        <v>0</v>
      </c>
      <c r="K16" s="508">
        <v>0</v>
      </c>
      <c r="L16" s="508">
        <v>0</v>
      </c>
      <c r="M16" s="508">
        <v>0</v>
      </c>
      <c r="N16" s="508">
        <v>0</v>
      </c>
      <c r="O16" s="508">
        <v>0</v>
      </c>
      <c r="P16" s="508">
        <v>0</v>
      </c>
    </row>
    <row r="17" spans="1:16">
      <c r="A17" s="212">
        <v>11</v>
      </c>
      <c r="B17" s="213" t="s">
        <v>741</v>
      </c>
      <c r="C17" s="508">
        <v>0</v>
      </c>
      <c r="D17" s="508">
        <v>0</v>
      </c>
      <c r="E17" s="508">
        <v>0</v>
      </c>
      <c r="F17" s="508">
        <v>0</v>
      </c>
      <c r="G17" s="508">
        <v>0</v>
      </c>
      <c r="H17" s="508">
        <v>0</v>
      </c>
      <c r="I17" s="508">
        <v>0</v>
      </c>
      <c r="J17" s="508">
        <v>0</v>
      </c>
      <c r="K17" s="508">
        <v>0</v>
      </c>
      <c r="L17" s="508">
        <v>0</v>
      </c>
      <c r="M17" s="508">
        <v>0</v>
      </c>
      <c r="N17" s="508">
        <v>0</v>
      </c>
      <c r="O17" s="508">
        <v>0</v>
      </c>
      <c r="P17" s="508">
        <v>0</v>
      </c>
    </row>
    <row r="18" spans="1:16">
      <c r="A18" s="212">
        <v>12</v>
      </c>
      <c r="B18" s="213" t="s">
        <v>738</v>
      </c>
      <c r="C18" s="508">
        <v>0</v>
      </c>
      <c r="D18" s="508">
        <v>0</v>
      </c>
      <c r="E18" s="508">
        <v>0</v>
      </c>
      <c r="F18" s="508">
        <v>0</v>
      </c>
      <c r="G18" s="508">
        <v>0</v>
      </c>
      <c r="H18" s="508">
        <v>0</v>
      </c>
      <c r="I18" s="508">
        <v>0</v>
      </c>
      <c r="J18" s="508">
        <v>0</v>
      </c>
      <c r="K18" s="508">
        <v>0</v>
      </c>
      <c r="L18" s="508">
        <v>0</v>
      </c>
      <c r="M18" s="508">
        <v>0</v>
      </c>
      <c r="N18" s="508">
        <v>0</v>
      </c>
      <c r="O18" s="508">
        <v>0</v>
      </c>
      <c r="P18" s="508">
        <v>0</v>
      </c>
    </row>
    <row r="19" spans="1:16">
      <c r="A19" s="212">
        <v>13</v>
      </c>
      <c r="B19" s="213" t="s">
        <v>739</v>
      </c>
      <c r="C19" s="508">
        <v>0</v>
      </c>
      <c r="D19" s="508">
        <v>0</v>
      </c>
      <c r="E19" s="508">
        <v>0</v>
      </c>
      <c r="F19" s="508">
        <v>0</v>
      </c>
      <c r="G19" s="508">
        <v>0</v>
      </c>
      <c r="H19" s="508">
        <v>0</v>
      </c>
      <c r="I19" s="508">
        <v>0</v>
      </c>
      <c r="J19" s="508">
        <v>0</v>
      </c>
      <c r="K19" s="508">
        <v>0</v>
      </c>
      <c r="L19" s="508">
        <v>0</v>
      </c>
      <c r="M19" s="508">
        <v>0</v>
      </c>
      <c r="N19" s="508">
        <v>0</v>
      </c>
      <c r="O19" s="508">
        <v>0</v>
      </c>
      <c r="P19" s="508">
        <v>0</v>
      </c>
    </row>
  </sheetData>
  <mergeCells count="19">
    <mergeCell ref="J5:J6"/>
    <mergeCell ref="K5:K6"/>
    <mergeCell ref="L5:L6"/>
    <mergeCell ref="M5:M6"/>
    <mergeCell ref="N5:N6"/>
    <mergeCell ref="O5:O6"/>
    <mergeCell ref="A4:B6"/>
    <mergeCell ref="C4:G4"/>
    <mergeCell ref="H4:J4"/>
    <mergeCell ref="K4:M4"/>
    <mergeCell ref="N4:P4"/>
    <mergeCell ref="C5:C6"/>
    <mergeCell ref="D5:D6"/>
    <mergeCell ref="P5:P6"/>
    <mergeCell ref="E5:E6"/>
    <mergeCell ref="F5:F6"/>
    <mergeCell ref="G5:G6"/>
    <mergeCell ref="H5:H6"/>
    <mergeCell ref="I5:I6"/>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26DD-F3AE-4182-A8AA-265000F19EFB}">
  <dimension ref="A1:E17"/>
  <sheetViews>
    <sheetView workbookViewId="0">
      <selection activeCell="A2" sqref="A2:R13"/>
    </sheetView>
  </sheetViews>
  <sheetFormatPr defaultColWidth="8.85546875" defaultRowHeight="12.75"/>
  <cols>
    <col min="1" max="1" width="5.5703125" style="24" customWidth="1"/>
    <col min="2" max="2" width="24.85546875" style="24" customWidth="1"/>
    <col min="3" max="3" width="15.42578125" style="24" customWidth="1"/>
    <col min="4" max="4" width="17.28515625" style="24" customWidth="1"/>
    <col min="5" max="5" width="22.42578125" style="24" customWidth="1"/>
    <col min="6" max="16384" width="8.85546875" style="24"/>
  </cols>
  <sheetData>
    <row r="1" spans="1:5">
      <c r="A1" s="59" t="s">
        <v>742</v>
      </c>
    </row>
    <row r="3" spans="1:5" s="97" customFormat="1" ht="42.75" customHeight="1">
      <c r="A3" s="973" t="s">
        <v>549</v>
      </c>
      <c r="B3" s="974"/>
      <c r="C3" s="979" t="s">
        <v>743</v>
      </c>
      <c r="D3" s="980"/>
      <c r="E3" s="981"/>
    </row>
    <row r="4" spans="1:5" ht="25.5" customHeight="1">
      <c r="A4" s="975"/>
      <c r="B4" s="976"/>
      <c r="C4" s="979" t="s">
        <v>744</v>
      </c>
      <c r="D4" s="981"/>
      <c r="E4" s="982" t="s">
        <v>745</v>
      </c>
    </row>
    <row r="5" spans="1:5" ht="38.25" customHeight="1">
      <c r="A5" s="977"/>
      <c r="B5" s="978"/>
      <c r="C5" s="60" t="s">
        <v>549</v>
      </c>
      <c r="D5" s="60" t="s">
        <v>746</v>
      </c>
      <c r="E5" s="983"/>
    </row>
    <row r="6" spans="1:5">
      <c r="A6" s="35">
        <v>1</v>
      </c>
      <c r="B6" s="32" t="s">
        <v>734</v>
      </c>
      <c r="C6" s="34">
        <v>1723786.6013521999</v>
      </c>
      <c r="D6" s="34">
        <v>14440.96692333966</v>
      </c>
      <c r="E6" s="36">
        <v>-41415.391681249996</v>
      </c>
    </row>
    <row r="7" spans="1:5">
      <c r="A7" s="37">
        <v>2</v>
      </c>
      <c r="B7" s="33" t="s">
        <v>747</v>
      </c>
      <c r="C7" s="34">
        <v>253912.84047630001</v>
      </c>
      <c r="D7" s="34">
        <v>11144.74628937158</v>
      </c>
      <c r="E7" s="36">
        <v>-39006.456245449997</v>
      </c>
    </row>
    <row r="8" spans="1:5">
      <c r="A8" s="37">
        <v>3</v>
      </c>
      <c r="B8" s="33" t="s">
        <v>748</v>
      </c>
      <c r="C8" s="33">
        <v>0</v>
      </c>
      <c r="D8" s="33">
        <v>0</v>
      </c>
      <c r="E8" s="38">
        <v>0</v>
      </c>
    </row>
    <row r="9" spans="1:5">
      <c r="A9" s="37">
        <v>4</v>
      </c>
      <c r="B9" s="33" t="s">
        <v>749</v>
      </c>
      <c r="C9" s="33">
        <v>0</v>
      </c>
      <c r="D9" s="33">
        <v>0</v>
      </c>
      <c r="E9" s="38">
        <v>0</v>
      </c>
    </row>
    <row r="10" spans="1:5">
      <c r="A10" s="37">
        <v>5</v>
      </c>
      <c r="B10" s="33" t="s">
        <v>750</v>
      </c>
      <c r="C10" s="33">
        <v>0</v>
      </c>
      <c r="D10" s="33">
        <v>0</v>
      </c>
      <c r="E10" s="38">
        <v>0</v>
      </c>
    </row>
    <row r="11" spans="1:5">
      <c r="A11" s="37">
        <v>6</v>
      </c>
      <c r="B11" s="33" t="s">
        <v>751</v>
      </c>
      <c r="C11" s="33">
        <v>0</v>
      </c>
      <c r="D11" s="33">
        <v>0</v>
      </c>
      <c r="E11" s="38">
        <v>0</v>
      </c>
    </row>
    <row r="12" spans="1:5">
      <c r="A12" s="37">
        <v>7</v>
      </c>
      <c r="B12" s="33" t="s">
        <v>752</v>
      </c>
      <c r="C12" s="34">
        <v>1459086.2539551998</v>
      </c>
      <c r="D12" s="34">
        <v>3296.2206339680797</v>
      </c>
      <c r="E12" s="36">
        <v>-2408.9354358000001</v>
      </c>
    </row>
    <row r="13" spans="1:5">
      <c r="A13" s="37">
        <v>8</v>
      </c>
      <c r="B13" s="33" t="s">
        <v>753</v>
      </c>
      <c r="C13" s="33">
        <v>0</v>
      </c>
      <c r="D13" s="33">
        <v>0</v>
      </c>
      <c r="E13" s="38">
        <v>0</v>
      </c>
    </row>
    <row r="14" spans="1:5">
      <c r="A14" s="37">
        <v>9</v>
      </c>
      <c r="B14" s="33" t="s">
        <v>754</v>
      </c>
      <c r="C14" s="33">
        <v>0</v>
      </c>
      <c r="D14" s="33">
        <v>0</v>
      </c>
      <c r="E14" s="38">
        <v>0</v>
      </c>
    </row>
    <row r="15" spans="1:5">
      <c r="A15" s="37">
        <v>10</v>
      </c>
      <c r="B15" s="33" t="s">
        <v>755</v>
      </c>
      <c r="C15" s="33">
        <v>0</v>
      </c>
      <c r="D15" s="33">
        <v>0</v>
      </c>
      <c r="E15" s="38">
        <v>0</v>
      </c>
    </row>
    <row r="16" spans="1:5" ht="25.5">
      <c r="A16" s="37">
        <v>11</v>
      </c>
      <c r="B16" s="33" t="s">
        <v>756</v>
      </c>
      <c r="C16" s="33">
        <v>0</v>
      </c>
      <c r="D16" s="33">
        <v>0</v>
      </c>
      <c r="E16" s="38">
        <v>0</v>
      </c>
    </row>
    <row r="17" spans="1:5">
      <c r="A17" s="39">
        <v>12</v>
      </c>
      <c r="B17" s="40" t="s">
        <v>751</v>
      </c>
      <c r="C17" s="40">
        <v>0</v>
      </c>
      <c r="D17" s="40">
        <v>0</v>
      </c>
      <c r="E17" s="41">
        <v>0</v>
      </c>
    </row>
  </sheetData>
  <mergeCells count="4">
    <mergeCell ref="A3:B5"/>
    <mergeCell ref="C3:E3"/>
    <mergeCell ref="C4:D4"/>
    <mergeCell ref="E4:E5"/>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B1:D22"/>
  <sheetViews>
    <sheetView showGridLines="0" topLeftCell="A10" zoomScaleNormal="100" workbookViewId="0">
      <selection activeCell="D20" sqref="D20"/>
    </sheetView>
  </sheetViews>
  <sheetFormatPr defaultColWidth="7.85546875" defaultRowHeight="21" customHeight="1"/>
  <cols>
    <col min="1" max="1" width="5.28515625" style="157" bestFit="1" customWidth="1"/>
    <col min="2" max="2" width="6.7109375" style="157" customWidth="1"/>
    <col min="3" max="3" width="69.42578125" style="157" customWidth="1"/>
    <col min="4" max="4" width="12.140625" style="157" customWidth="1"/>
    <col min="5" max="16384" width="7.85546875" style="157"/>
  </cols>
  <sheetData>
    <row r="1" spans="2:4" ht="21" customHeight="1">
      <c r="B1" s="156" t="s">
        <v>758</v>
      </c>
    </row>
    <row r="4" spans="2:4" ht="21" customHeight="1">
      <c r="B4" s="984" t="s">
        <v>26</v>
      </c>
      <c r="C4" s="984"/>
      <c r="D4" s="209" t="s">
        <v>1427</v>
      </c>
    </row>
    <row r="5" spans="2:4" ht="12.75">
      <c r="B5" s="142">
        <v>1</v>
      </c>
      <c r="C5" s="185" t="s">
        <v>759</v>
      </c>
      <c r="D5" s="192">
        <v>62589758.089000002</v>
      </c>
    </row>
    <row r="6" spans="2:4" ht="25.5">
      <c r="B6" s="142">
        <v>2</v>
      </c>
      <c r="C6" s="185" t="s">
        <v>760</v>
      </c>
      <c r="D6" s="194">
        <v>0</v>
      </c>
    </row>
    <row r="7" spans="2:4" ht="25.5">
      <c r="B7" s="142">
        <v>3</v>
      </c>
      <c r="C7" s="185" t="s">
        <v>761</v>
      </c>
      <c r="D7" s="194">
        <v>0</v>
      </c>
    </row>
    <row r="8" spans="2:4" ht="25.5">
      <c r="B8" s="142">
        <v>4</v>
      </c>
      <c r="C8" s="185" t="s">
        <v>762</v>
      </c>
      <c r="D8" s="194">
        <v>0</v>
      </c>
    </row>
    <row r="9" spans="2:4" ht="38.25">
      <c r="B9" s="142">
        <v>5</v>
      </c>
      <c r="C9" s="185" t="s">
        <v>763</v>
      </c>
      <c r="D9" s="194">
        <v>0</v>
      </c>
    </row>
    <row r="10" spans="2:4" ht="25.5">
      <c r="B10" s="142">
        <v>6</v>
      </c>
      <c r="C10" s="185" t="s">
        <v>764</v>
      </c>
      <c r="D10" s="194">
        <v>0</v>
      </c>
    </row>
    <row r="11" spans="2:4" ht="12.75">
      <c r="B11" s="142">
        <v>7</v>
      </c>
      <c r="C11" s="185" t="s">
        <v>765</v>
      </c>
      <c r="D11" s="192">
        <v>0</v>
      </c>
    </row>
    <row r="12" spans="2:4" ht="12.75">
      <c r="B12" s="142">
        <v>8</v>
      </c>
      <c r="C12" s="185" t="s">
        <v>766</v>
      </c>
      <c r="D12" s="192">
        <v>4567.1763793719983</v>
      </c>
    </row>
    <row r="13" spans="2:4" ht="12.75">
      <c r="B13" s="142">
        <v>9</v>
      </c>
      <c r="C13" s="185" t="s">
        <v>767</v>
      </c>
      <c r="D13" s="194">
        <v>0</v>
      </c>
    </row>
    <row r="14" spans="2:4" ht="25.5">
      <c r="B14" s="142">
        <v>10</v>
      </c>
      <c r="C14" s="185" t="s">
        <v>768</v>
      </c>
      <c r="D14" s="192">
        <v>4067851</v>
      </c>
    </row>
    <row r="15" spans="2:4" ht="25.5">
      <c r="B15" s="142">
        <v>11</v>
      </c>
      <c r="C15" s="185" t="s">
        <v>769</v>
      </c>
      <c r="D15" s="194">
        <v>0</v>
      </c>
    </row>
    <row r="16" spans="2:4" ht="25.5">
      <c r="B16" s="142" t="s">
        <v>770</v>
      </c>
      <c r="C16" s="185" t="s">
        <v>771</v>
      </c>
      <c r="D16" s="194">
        <v>0</v>
      </c>
    </row>
    <row r="17" spans="2:4" ht="25.5">
      <c r="B17" s="142" t="s">
        <v>772</v>
      </c>
      <c r="C17" s="185" t="s">
        <v>773</v>
      </c>
      <c r="D17" s="194">
        <v>0</v>
      </c>
    </row>
    <row r="18" spans="2:4" ht="12.75">
      <c r="B18" s="142">
        <v>12</v>
      </c>
      <c r="C18" s="185" t="s">
        <v>774</v>
      </c>
      <c r="D18" s="192">
        <v>-32786.044999999998</v>
      </c>
    </row>
    <row r="19" spans="2:4" ht="21" customHeight="1">
      <c r="B19" s="138">
        <v>13</v>
      </c>
      <c r="C19" s="139" t="s">
        <v>615</v>
      </c>
      <c r="D19" s="200">
        <f>SUM(D5:D18)</f>
        <v>66629390.220379375</v>
      </c>
    </row>
    <row r="22" spans="2:4" ht="21" customHeight="1">
      <c r="D22" s="601"/>
    </row>
  </sheetData>
  <mergeCells count="1">
    <mergeCell ref="B4:C4"/>
  </mergeCell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B1:D81"/>
  <sheetViews>
    <sheetView showGridLines="0" zoomScaleNormal="100" workbookViewId="0">
      <selection activeCell="D71" sqref="D71"/>
    </sheetView>
  </sheetViews>
  <sheetFormatPr defaultColWidth="8" defaultRowHeight="12.75"/>
  <cols>
    <col min="1" max="1" width="5.28515625" style="157" bestFit="1" customWidth="1"/>
    <col min="2" max="2" width="10.7109375" style="157" bestFit="1" customWidth="1"/>
    <col min="3" max="3" width="72.7109375" style="157" customWidth="1"/>
    <col min="4" max="4" width="15.28515625" style="157" customWidth="1"/>
    <col min="5" max="5" width="12.140625" style="157" bestFit="1" customWidth="1"/>
    <col min="6" max="6" width="8" style="157"/>
    <col min="7" max="7" width="11.28515625" style="157" bestFit="1" customWidth="1"/>
    <col min="8" max="8" width="9.7109375" style="157" bestFit="1" customWidth="1"/>
    <col min="9" max="9" width="8.5703125" style="157" bestFit="1" customWidth="1"/>
    <col min="10" max="16384" width="8" style="157"/>
  </cols>
  <sheetData>
    <row r="1" spans="2:4">
      <c r="B1" s="156" t="s">
        <v>775</v>
      </c>
    </row>
    <row r="4" spans="2:4" ht="38.25">
      <c r="B4" s="990"/>
      <c r="C4" s="991"/>
      <c r="D4" s="183" t="s">
        <v>776</v>
      </c>
    </row>
    <row r="5" spans="2:4">
      <c r="B5" s="992"/>
      <c r="C5" s="993"/>
      <c r="D5" s="161" t="s">
        <v>777</v>
      </c>
    </row>
    <row r="6" spans="2:4">
      <c r="B6" s="985" t="s">
        <v>778</v>
      </c>
      <c r="C6" s="985"/>
      <c r="D6" s="986"/>
    </row>
    <row r="7" spans="2:4" ht="25.5">
      <c r="B7" s="184">
        <v>1</v>
      </c>
      <c r="C7" s="185" t="s">
        <v>779</v>
      </c>
      <c r="D7" s="186">
        <v>62716556.428962693</v>
      </c>
    </row>
    <row r="8" spans="2:4" ht="38.25">
      <c r="B8" s="184">
        <v>2</v>
      </c>
      <c r="C8" s="185" t="s">
        <v>780</v>
      </c>
      <c r="D8" s="187">
        <v>0</v>
      </c>
    </row>
    <row r="9" spans="2:4" ht="25.5">
      <c r="B9" s="184">
        <v>3</v>
      </c>
      <c r="C9" s="185" t="s">
        <v>781</v>
      </c>
      <c r="D9" s="187">
        <v>0</v>
      </c>
    </row>
    <row r="10" spans="2:4" ht="25.5">
      <c r="B10" s="184">
        <v>4</v>
      </c>
      <c r="C10" s="185" t="s">
        <v>782</v>
      </c>
      <c r="D10" s="187">
        <v>0</v>
      </c>
    </row>
    <row r="11" spans="2:4">
      <c r="B11" s="184">
        <v>5</v>
      </c>
      <c r="C11" s="185" t="s">
        <v>783</v>
      </c>
      <c r="D11" s="187">
        <v>0</v>
      </c>
    </row>
    <row r="12" spans="2:4">
      <c r="B12" s="184">
        <v>6</v>
      </c>
      <c r="C12" s="185" t="s">
        <v>784</v>
      </c>
      <c r="D12" s="188">
        <v>-32786.044999999998</v>
      </c>
    </row>
    <row r="13" spans="2:4" ht="25.5">
      <c r="B13" s="189">
        <v>7</v>
      </c>
      <c r="C13" s="139" t="s">
        <v>785</v>
      </c>
      <c r="D13" s="190">
        <v>62683770.383962691</v>
      </c>
    </row>
    <row r="14" spans="2:4">
      <c r="B14" s="985" t="s">
        <v>786</v>
      </c>
      <c r="C14" s="985"/>
      <c r="D14" s="987"/>
    </row>
    <row r="15" spans="2:4" ht="25.5">
      <c r="B15" s="191">
        <v>8</v>
      </c>
      <c r="C15" s="168" t="s">
        <v>787</v>
      </c>
      <c r="D15" s="192">
        <v>35481.460075428004</v>
      </c>
    </row>
    <row r="16" spans="2:4" ht="25.5">
      <c r="B16" s="191" t="s">
        <v>788</v>
      </c>
      <c r="C16" s="168" t="s">
        <v>789</v>
      </c>
      <c r="D16" s="193">
        <v>0</v>
      </c>
    </row>
    <row r="17" spans="2:4" ht="25.5">
      <c r="B17" s="191">
        <v>9</v>
      </c>
      <c r="C17" s="168" t="s">
        <v>790</v>
      </c>
      <c r="D17" s="180">
        <v>4567.1763793719983</v>
      </c>
    </row>
    <row r="18" spans="2:4" ht="25.5">
      <c r="B18" s="191" t="s">
        <v>791</v>
      </c>
      <c r="C18" s="168" t="s">
        <v>792</v>
      </c>
      <c r="D18" s="193">
        <v>0</v>
      </c>
    </row>
    <row r="19" spans="2:4">
      <c r="B19" s="191" t="s">
        <v>793</v>
      </c>
      <c r="C19" s="168" t="s">
        <v>794</v>
      </c>
      <c r="D19" s="193">
        <v>0</v>
      </c>
    </row>
    <row r="20" spans="2:4" ht="25.5">
      <c r="B20" s="191">
        <v>10</v>
      </c>
      <c r="C20" s="168" t="s">
        <v>795</v>
      </c>
      <c r="D20" s="194">
        <v>0</v>
      </c>
    </row>
    <row r="21" spans="2:4" ht="25.5">
      <c r="B21" s="191" t="s">
        <v>796</v>
      </c>
      <c r="C21" s="168" t="s">
        <v>797</v>
      </c>
      <c r="D21" s="194">
        <v>0</v>
      </c>
    </row>
    <row r="22" spans="2:4" ht="25.5">
      <c r="B22" s="191" t="s">
        <v>798</v>
      </c>
      <c r="C22" s="168" t="s">
        <v>799</v>
      </c>
      <c r="D22" s="194">
        <v>0</v>
      </c>
    </row>
    <row r="23" spans="2:4" ht="25.5">
      <c r="B23" s="191">
        <v>11</v>
      </c>
      <c r="C23" s="168" t="s">
        <v>800</v>
      </c>
      <c r="D23" s="193">
        <v>0</v>
      </c>
    </row>
    <row r="24" spans="2:4" ht="25.5">
      <c r="B24" s="191">
        <v>12</v>
      </c>
      <c r="C24" s="168" t="s">
        <v>801</v>
      </c>
      <c r="D24" s="193">
        <v>0</v>
      </c>
    </row>
    <row r="25" spans="2:4">
      <c r="B25" s="171">
        <v>13</v>
      </c>
      <c r="C25" s="195" t="s">
        <v>802</v>
      </c>
      <c r="D25" s="190">
        <v>40048.636454800006</v>
      </c>
    </row>
    <row r="26" spans="2:4">
      <c r="B26" s="988" t="s">
        <v>803</v>
      </c>
      <c r="C26" s="988"/>
      <c r="D26" s="989"/>
    </row>
    <row r="27" spans="2:4" ht="25.5">
      <c r="B27" s="191">
        <v>14</v>
      </c>
      <c r="C27" s="168" t="s">
        <v>804</v>
      </c>
      <c r="D27" s="192">
        <v>21991.167592099999</v>
      </c>
    </row>
    <row r="28" spans="2:4" ht="25.5">
      <c r="B28" s="191">
        <v>15</v>
      </c>
      <c r="C28" s="168" t="s">
        <v>805</v>
      </c>
      <c r="D28" s="193">
        <v>0</v>
      </c>
    </row>
    <row r="29" spans="2:4">
      <c r="B29" s="191">
        <v>16</v>
      </c>
      <c r="C29" s="168" t="s">
        <v>806</v>
      </c>
      <c r="D29" s="193">
        <v>0</v>
      </c>
    </row>
    <row r="30" spans="2:4" ht="25.5">
      <c r="B30" s="191" t="s">
        <v>807</v>
      </c>
      <c r="C30" s="168" t="s">
        <v>808</v>
      </c>
      <c r="D30" s="193">
        <v>0</v>
      </c>
    </row>
    <row r="31" spans="2:4">
      <c r="B31" s="191">
        <v>17</v>
      </c>
      <c r="C31" s="168" t="s">
        <v>809</v>
      </c>
      <c r="D31" s="193">
        <v>0</v>
      </c>
    </row>
    <row r="32" spans="2:4" ht="25.5">
      <c r="B32" s="191" t="s">
        <v>810</v>
      </c>
      <c r="C32" s="168" t="s">
        <v>811</v>
      </c>
      <c r="D32" s="193">
        <v>0</v>
      </c>
    </row>
    <row r="33" spans="2:4">
      <c r="B33" s="171">
        <v>18</v>
      </c>
      <c r="C33" s="195" t="s">
        <v>812</v>
      </c>
      <c r="D33" s="192">
        <v>21991.167592099999</v>
      </c>
    </row>
    <row r="34" spans="2:4">
      <c r="B34" s="985" t="s">
        <v>813</v>
      </c>
      <c r="C34" s="985"/>
      <c r="D34" s="987"/>
    </row>
    <row r="35" spans="2:4">
      <c r="B35" s="191">
        <v>19</v>
      </c>
      <c r="C35" s="168" t="s">
        <v>814</v>
      </c>
      <c r="D35" s="192">
        <v>20835009.464000002</v>
      </c>
    </row>
    <row r="36" spans="2:4">
      <c r="B36" s="191">
        <v>20</v>
      </c>
      <c r="C36" s="168" t="s">
        <v>815</v>
      </c>
      <c r="D36" s="192">
        <v>-16951342.453080155</v>
      </c>
    </row>
    <row r="37" spans="2:4" ht="25.5">
      <c r="B37" s="191">
        <v>21</v>
      </c>
      <c r="C37" s="168" t="s">
        <v>816</v>
      </c>
      <c r="D37" s="180">
        <v>0</v>
      </c>
    </row>
    <row r="38" spans="2:4">
      <c r="B38" s="171">
        <v>22</v>
      </c>
      <c r="C38" s="195" t="s">
        <v>434</v>
      </c>
      <c r="D38" s="190">
        <v>3883667.0109198466</v>
      </c>
    </row>
    <row r="39" spans="2:4">
      <c r="B39" s="994" t="s">
        <v>817</v>
      </c>
      <c r="C39" s="994"/>
      <c r="D39" s="995"/>
    </row>
    <row r="40" spans="2:4" ht="25.5">
      <c r="B40" s="191" t="s">
        <v>818</v>
      </c>
      <c r="C40" s="175" t="s">
        <v>819</v>
      </c>
      <c r="D40" s="196">
        <v>0</v>
      </c>
    </row>
    <row r="41" spans="2:4" ht="25.5">
      <c r="B41" s="191" t="s">
        <v>820</v>
      </c>
      <c r="C41" s="175" t="s">
        <v>821</v>
      </c>
      <c r="D41" s="196">
        <v>0</v>
      </c>
    </row>
    <row r="42" spans="2:4" ht="25.5">
      <c r="B42" s="191" t="s">
        <v>822</v>
      </c>
      <c r="C42" s="175" t="s">
        <v>823</v>
      </c>
      <c r="D42" s="196">
        <v>0</v>
      </c>
    </row>
    <row r="43" spans="2:4" ht="25.5">
      <c r="B43" s="191" t="s">
        <v>824</v>
      </c>
      <c r="C43" s="175" t="s">
        <v>825</v>
      </c>
      <c r="D43" s="196">
        <v>0</v>
      </c>
    </row>
    <row r="44" spans="2:4" ht="25.5">
      <c r="B44" s="191" t="s">
        <v>826</v>
      </c>
      <c r="C44" s="175" t="s">
        <v>827</v>
      </c>
      <c r="D44" s="196">
        <v>0</v>
      </c>
    </row>
    <row r="45" spans="2:4">
      <c r="B45" s="191" t="s">
        <v>828</v>
      </c>
      <c r="C45" s="175" t="s">
        <v>829</v>
      </c>
      <c r="D45" s="196">
        <v>0</v>
      </c>
    </row>
    <row r="46" spans="2:4">
      <c r="B46" s="191" t="s">
        <v>830</v>
      </c>
      <c r="C46" s="175" t="s">
        <v>831</v>
      </c>
      <c r="D46" s="196">
        <v>0</v>
      </c>
    </row>
    <row r="47" spans="2:4" ht="25.5">
      <c r="B47" s="191" t="s">
        <v>832</v>
      </c>
      <c r="C47" s="175" t="s">
        <v>833</v>
      </c>
      <c r="D47" s="196">
        <v>0</v>
      </c>
    </row>
    <row r="48" spans="2:4" ht="25.5">
      <c r="B48" s="191" t="s">
        <v>834</v>
      </c>
      <c r="C48" s="175" t="s">
        <v>835</v>
      </c>
      <c r="D48" s="196">
        <v>0</v>
      </c>
    </row>
    <row r="49" spans="2:4" ht="25.5">
      <c r="B49" s="191" t="s">
        <v>836</v>
      </c>
      <c r="C49" s="175" t="s">
        <v>837</v>
      </c>
      <c r="D49" s="196">
        <v>0</v>
      </c>
    </row>
    <row r="50" spans="2:4">
      <c r="B50" s="191" t="s">
        <v>838</v>
      </c>
      <c r="C50" s="197" t="s">
        <v>839</v>
      </c>
      <c r="D50" s="196">
        <v>0</v>
      </c>
    </row>
    <row r="51" spans="2:4">
      <c r="B51" s="996" t="s">
        <v>840</v>
      </c>
      <c r="C51" s="996"/>
      <c r="D51" s="997"/>
    </row>
    <row r="52" spans="2:4">
      <c r="B52" s="198">
        <v>23</v>
      </c>
      <c r="C52" s="199" t="s">
        <v>147</v>
      </c>
      <c r="D52" s="200">
        <v>5757676.9809999997</v>
      </c>
    </row>
    <row r="53" spans="2:4">
      <c r="B53" s="198">
        <v>24</v>
      </c>
      <c r="C53" s="199" t="s">
        <v>615</v>
      </c>
      <c r="D53" s="181">
        <v>66629390.285518505</v>
      </c>
    </row>
    <row r="54" spans="2:4">
      <c r="B54" s="996" t="s">
        <v>24</v>
      </c>
      <c r="C54" s="996"/>
      <c r="D54" s="998"/>
    </row>
    <row r="55" spans="2:4">
      <c r="B55" s="191">
        <v>25</v>
      </c>
      <c r="C55" s="168" t="s">
        <v>616</v>
      </c>
      <c r="D55" s="201">
        <v>8.6413472438024039E-2</v>
      </c>
    </row>
    <row r="56" spans="2:4" ht="25.5">
      <c r="B56" s="191" t="s">
        <v>841</v>
      </c>
      <c r="C56" s="168" t="s">
        <v>842</v>
      </c>
      <c r="D56" s="202">
        <v>8.6413472438024039E-2</v>
      </c>
    </row>
    <row r="57" spans="2:4" ht="25.5">
      <c r="B57" s="191" t="s">
        <v>843</v>
      </c>
      <c r="C57" s="168" t="s">
        <v>844</v>
      </c>
      <c r="D57" s="202">
        <v>8.6413472438024039E-2</v>
      </c>
    </row>
    <row r="58" spans="2:4">
      <c r="B58" s="191">
        <v>26</v>
      </c>
      <c r="C58" s="168" t="s">
        <v>845</v>
      </c>
      <c r="D58" s="203">
        <v>0.03</v>
      </c>
    </row>
    <row r="59" spans="2:4" ht="25.5">
      <c r="B59" s="191" t="s">
        <v>846</v>
      </c>
      <c r="C59" s="168" t="s">
        <v>847</v>
      </c>
      <c r="D59" s="203">
        <v>0</v>
      </c>
    </row>
    <row r="60" spans="2:4">
      <c r="B60" s="191" t="s">
        <v>848</v>
      </c>
      <c r="C60" s="168" t="s">
        <v>849</v>
      </c>
      <c r="D60" s="203">
        <v>0</v>
      </c>
    </row>
    <row r="61" spans="2:4">
      <c r="B61" s="191">
        <v>27</v>
      </c>
      <c r="C61" s="168" t="s">
        <v>625</v>
      </c>
      <c r="D61" s="203">
        <v>0</v>
      </c>
    </row>
    <row r="62" spans="2:4">
      <c r="B62" s="191" t="s">
        <v>850</v>
      </c>
      <c r="C62" s="168" t="s">
        <v>627</v>
      </c>
      <c r="D62" s="203">
        <v>0</v>
      </c>
    </row>
    <row r="63" spans="2:4">
      <c r="B63" s="994" t="s">
        <v>851</v>
      </c>
      <c r="C63" s="994"/>
      <c r="D63" s="995"/>
    </row>
    <row r="64" spans="2:4" ht="25.5">
      <c r="B64" s="191" t="s">
        <v>852</v>
      </c>
      <c r="C64" s="175" t="s">
        <v>853</v>
      </c>
      <c r="D64" s="204" t="s">
        <v>854</v>
      </c>
    </row>
    <row r="67" spans="3:4">
      <c r="C67" s="613" t="s">
        <v>1059</v>
      </c>
      <c r="D67" s="614" t="s">
        <v>1060</v>
      </c>
    </row>
    <row r="68" spans="3:4">
      <c r="C68" s="615" t="s">
        <v>549</v>
      </c>
      <c r="D68" s="616"/>
    </row>
    <row r="69" spans="3:4">
      <c r="C69" s="617" t="s">
        <v>1061</v>
      </c>
      <c r="D69" s="618"/>
    </row>
    <row r="70" spans="3:4" ht="25.5">
      <c r="C70" s="205" t="s">
        <v>1042</v>
      </c>
      <c r="D70" s="206">
        <v>62716556.428962678</v>
      </c>
    </row>
    <row r="71" spans="3:4">
      <c r="C71" s="205" t="s">
        <v>855</v>
      </c>
      <c r="D71" s="206">
        <v>49812.004999999997</v>
      </c>
    </row>
    <row r="72" spans="3:4">
      <c r="C72" s="205" t="s">
        <v>856</v>
      </c>
      <c r="D72" s="206">
        <v>62666744.423962675</v>
      </c>
    </row>
    <row r="73" spans="3:4">
      <c r="C73" s="205" t="s">
        <v>857</v>
      </c>
      <c r="D73" s="206">
        <v>0</v>
      </c>
    </row>
    <row r="74" spans="3:4">
      <c r="C74" s="205" t="s">
        <v>858</v>
      </c>
      <c r="D74" s="206">
        <v>18186448.769256275</v>
      </c>
    </row>
    <row r="75" spans="3:4" ht="38.25">
      <c r="C75" s="205" t="s">
        <v>1043</v>
      </c>
      <c r="D75" s="206">
        <v>1329582.4084982001</v>
      </c>
    </row>
    <row r="76" spans="3:4">
      <c r="C76" s="205" t="s">
        <v>859</v>
      </c>
      <c r="D76" s="206">
        <v>1044462.7010736001</v>
      </c>
    </row>
    <row r="77" spans="3:4">
      <c r="C77" s="205" t="s">
        <v>860</v>
      </c>
      <c r="D77" s="206">
        <v>177480.81169199999</v>
      </c>
    </row>
    <row r="78" spans="3:4">
      <c r="C78" s="205" t="s">
        <v>861</v>
      </c>
      <c r="D78" s="206">
        <v>19528441.800910745</v>
      </c>
    </row>
    <row r="79" spans="3:4">
      <c r="C79" s="205" t="s">
        <v>862</v>
      </c>
      <c r="D79" s="206">
        <v>16671745.59673235</v>
      </c>
    </row>
    <row r="80" spans="3:4">
      <c r="C80" s="205" t="s">
        <v>1044</v>
      </c>
      <c r="D80" s="206">
        <v>595219.32113386435</v>
      </c>
    </row>
    <row r="81" spans="3:4" ht="25.5">
      <c r="C81" s="207" t="s">
        <v>1045</v>
      </c>
      <c r="D81" s="208">
        <v>5133363.0146656493</v>
      </c>
    </row>
  </sheetData>
  <mergeCells count="9">
    <mergeCell ref="B51:D51"/>
    <mergeCell ref="B54:D54"/>
    <mergeCell ref="B63:D63"/>
    <mergeCell ref="B34:D34"/>
    <mergeCell ref="B6:D6"/>
    <mergeCell ref="B14:D14"/>
    <mergeCell ref="B26:D26"/>
    <mergeCell ref="B4:C5"/>
    <mergeCell ref="B39:D39"/>
  </mergeCell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B1:K38"/>
  <sheetViews>
    <sheetView showGridLines="0" zoomScale="80" zoomScaleNormal="80" workbookViewId="0">
      <selection activeCell="D10" sqref="D10"/>
    </sheetView>
  </sheetViews>
  <sheetFormatPr defaultColWidth="9.140625" defaultRowHeight="12.75"/>
  <cols>
    <col min="1" max="1" width="5.28515625" style="157" bestFit="1" customWidth="1"/>
    <col min="2" max="2" width="9.140625" style="157"/>
    <col min="3" max="3" width="59.42578125" style="157" customWidth="1"/>
    <col min="4" max="11" width="17.7109375" style="157" customWidth="1"/>
    <col min="12" max="16384" width="9.140625" style="157"/>
  </cols>
  <sheetData>
    <row r="1" spans="2:11">
      <c r="B1" s="156" t="s">
        <v>863</v>
      </c>
    </row>
    <row r="4" spans="2:11">
      <c r="B4" s="158"/>
      <c r="C4" s="158"/>
      <c r="D4" s="1002" t="s">
        <v>864</v>
      </c>
      <c r="E4" s="1002"/>
      <c r="F4" s="1002"/>
      <c r="G4" s="1002"/>
      <c r="H4" s="1002" t="s">
        <v>864</v>
      </c>
      <c r="I4" s="1002"/>
      <c r="J4" s="1002"/>
      <c r="K4" s="1002"/>
    </row>
    <row r="5" spans="2:11">
      <c r="B5" s="159" t="s">
        <v>865</v>
      </c>
      <c r="C5" s="160" t="s">
        <v>866</v>
      </c>
      <c r="D5" s="161" t="s">
        <v>948</v>
      </c>
      <c r="E5" s="161" t="s">
        <v>1040</v>
      </c>
      <c r="F5" s="161" t="s">
        <v>222</v>
      </c>
      <c r="G5" s="161" t="s">
        <v>867</v>
      </c>
      <c r="H5" s="161" t="s">
        <v>948</v>
      </c>
      <c r="I5" s="161" t="s">
        <v>1040</v>
      </c>
      <c r="J5" s="161" t="s">
        <v>222</v>
      </c>
      <c r="K5" s="161" t="s">
        <v>867</v>
      </c>
    </row>
    <row r="6" spans="2:11">
      <c r="B6" s="159" t="s">
        <v>868</v>
      </c>
      <c r="C6" s="162" t="s">
        <v>869</v>
      </c>
      <c r="D6" s="163">
        <v>12</v>
      </c>
      <c r="E6" s="163">
        <v>12</v>
      </c>
      <c r="F6" s="163">
        <v>12</v>
      </c>
      <c r="G6" s="163">
        <v>12</v>
      </c>
      <c r="H6" s="163">
        <v>12</v>
      </c>
      <c r="I6" s="163">
        <v>12</v>
      </c>
      <c r="J6" s="163">
        <v>12</v>
      </c>
      <c r="K6" s="163">
        <v>12</v>
      </c>
    </row>
    <row r="7" spans="2:11">
      <c r="B7" s="999" t="s">
        <v>870</v>
      </c>
      <c r="C7" s="1000"/>
      <c r="D7" s="1000"/>
      <c r="E7" s="1000"/>
      <c r="F7" s="1000"/>
      <c r="G7" s="1000"/>
      <c r="H7" s="1000"/>
      <c r="I7" s="1000"/>
      <c r="J7" s="1000"/>
      <c r="K7" s="1001"/>
    </row>
    <row r="8" spans="2:11">
      <c r="B8" s="164">
        <v>1</v>
      </c>
      <c r="C8" s="165" t="s">
        <v>871</v>
      </c>
      <c r="D8" s="166"/>
      <c r="E8" s="166"/>
      <c r="F8" s="166"/>
      <c r="G8" s="166"/>
      <c r="H8" s="141">
        <v>16219538406.935637</v>
      </c>
      <c r="I8" s="141">
        <v>17133328151.822176</v>
      </c>
      <c r="J8" s="141">
        <v>17065588256.159775</v>
      </c>
      <c r="K8" s="141">
        <v>17043544986.728348</v>
      </c>
    </row>
    <row r="9" spans="2:11">
      <c r="B9" s="999" t="s">
        <v>872</v>
      </c>
      <c r="C9" s="1000"/>
      <c r="D9" s="1000"/>
      <c r="E9" s="1000"/>
      <c r="F9" s="1000"/>
      <c r="G9" s="1000"/>
      <c r="H9" s="1000"/>
      <c r="I9" s="1000"/>
      <c r="J9" s="1000"/>
      <c r="K9" s="1001"/>
    </row>
    <row r="10" spans="2:11" ht="25.5">
      <c r="B10" s="167">
        <v>2</v>
      </c>
      <c r="C10" s="168" t="s">
        <v>873</v>
      </c>
      <c r="D10" s="145">
        <v>36338935595.169991</v>
      </c>
      <c r="E10" s="145">
        <v>36305406036.258339</v>
      </c>
      <c r="F10" s="145">
        <v>35907788995.750832</v>
      </c>
      <c r="G10" s="145">
        <v>35212883479.019997</v>
      </c>
      <c r="H10" s="145">
        <v>2680380807.4033942</v>
      </c>
      <c r="I10" s="145">
        <v>2678869991.2462678</v>
      </c>
      <c r="J10" s="145">
        <v>2647367170.4711871</v>
      </c>
      <c r="K10" s="145">
        <v>2585900182.6045027</v>
      </c>
    </row>
    <row r="11" spans="2:11">
      <c r="B11" s="167">
        <v>3</v>
      </c>
      <c r="C11" s="169" t="s">
        <v>874</v>
      </c>
      <c r="D11" s="145">
        <v>23875191001.585831</v>
      </c>
      <c r="E11" s="145">
        <v>23690173096.476669</v>
      </c>
      <c r="F11" s="145">
        <v>23338361853.684162</v>
      </c>
      <c r="G11" s="145">
        <v>22764535635.06583</v>
      </c>
      <c r="H11" s="145">
        <v>1193759550.0792916</v>
      </c>
      <c r="I11" s="145">
        <v>1184508654.8238332</v>
      </c>
      <c r="J11" s="145">
        <v>1166918092.6842082</v>
      </c>
      <c r="K11" s="145">
        <v>1138226781.7532916</v>
      </c>
    </row>
    <row r="12" spans="2:11">
      <c r="B12" s="167">
        <v>4</v>
      </c>
      <c r="C12" s="169" t="s">
        <v>875</v>
      </c>
      <c r="D12" s="145">
        <v>12463744593.584167</v>
      </c>
      <c r="E12" s="145">
        <v>12615232939.781668</v>
      </c>
      <c r="F12" s="145">
        <v>12569427142.066666</v>
      </c>
      <c r="G12" s="145">
        <v>12448347843.954168</v>
      </c>
      <c r="H12" s="145">
        <v>1486621257.3241024</v>
      </c>
      <c r="I12" s="145">
        <v>1494361336.4224341</v>
      </c>
      <c r="J12" s="145">
        <v>1480449077.7869785</v>
      </c>
      <c r="K12" s="145">
        <v>1447673400.8512104</v>
      </c>
    </row>
    <row r="13" spans="2:11">
      <c r="B13" s="167">
        <v>5</v>
      </c>
      <c r="C13" s="168" t="s">
        <v>876</v>
      </c>
      <c r="D13" s="145">
        <v>12592398958.739004</v>
      </c>
      <c r="E13" s="145">
        <v>12502220534.785189</v>
      </c>
      <c r="F13" s="145">
        <v>11727006131.756372</v>
      </c>
      <c r="G13" s="145">
        <v>11061848737.807852</v>
      </c>
      <c r="H13" s="145">
        <v>5482153716.2823143</v>
      </c>
      <c r="I13" s="145">
        <v>5442683202.1254778</v>
      </c>
      <c r="J13" s="145">
        <v>5029792446.185874</v>
      </c>
      <c r="K13" s="145">
        <v>4669749230.6375017</v>
      </c>
    </row>
    <row r="14" spans="2:11" ht="25.5">
      <c r="B14" s="167">
        <v>6</v>
      </c>
      <c r="C14" s="169" t="s">
        <v>877</v>
      </c>
      <c r="D14" s="145">
        <v>2472794561.3366728</v>
      </c>
      <c r="E14" s="145">
        <v>2407950918.2589517</v>
      </c>
      <c r="F14" s="145">
        <v>2291982219.4990726</v>
      </c>
      <c r="G14" s="145">
        <v>2187609047.7737341</v>
      </c>
      <c r="H14" s="145">
        <v>648164065.46637905</v>
      </c>
      <c r="I14" s="145">
        <v>622762314.12323844</v>
      </c>
      <c r="J14" s="145">
        <v>588122385.4367286</v>
      </c>
      <c r="K14" s="145">
        <v>555763728.66223598</v>
      </c>
    </row>
    <row r="15" spans="2:11">
      <c r="B15" s="167">
        <v>7</v>
      </c>
      <c r="C15" s="169" t="s">
        <v>878</v>
      </c>
      <c r="D15" s="145">
        <v>10119604397.40233</v>
      </c>
      <c r="E15" s="145">
        <v>10094269616.526236</v>
      </c>
      <c r="F15" s="145">
        <v>9435023912.2572975</v>
      </c>
      <c r="G15" s="145">
        <v>8874239690.0341187</v>
      </c>
      <c r="H15" s="145">
        <v>4833989650.8159361</v>
      </c>
      <c r="I15" s="145">
        <v>4819920888.0022392</v>
      </c>
      <c r="J15" s="145">
        <v>4441670060.7491436</v>
      </c>
      <c r="K15" s="145">
        <v>4113985501.9752655</v>
      </c>
    </row>
    <row r="16" spans="2:11">
      <c r="B16" s="167">
        <v>8</v>
      </c>
      <c r="C16" s="169" t="s">
        <v>879</v>
      </c>
      <c r="D16" s="145">
        <v>0</v>
      </c>
      <c r="E16" s="145">
        <v>0</v>
      </c>
      <c r="F16" s="144">
        <v>0</v>
      </c>
      <c r="G16" s="144">
        <v>0</v>
      </c>
      <c r="H16" s="145">
        <v>0</v>
      </c>
      <c r="I16" s="145">
        <v>0</v>
      </c>
      <c r="J16" s="144">
        <v>0</v>
      </c>
      <c r="K16" s="144">
        <v>0</v>
      </c>
    </row>
    <row r="17" spans="2:11">
      <c r="B17" s="167">
        <v>9</v>
      </c>
      <c r="C17" s="169" t="s">
        <v>880</v>
      </c>
      <c r="D17" s="170"/>
      <c r="E17" s="170"/>
      <c r="F17" s="170"/>
      <c r="G17" s="170"/>
      <c r="H17" s="144" t="s">
        <v>369</v>
      </c>
      <c r="I17" s="144" t="s">
        <v>369</v>
      </c>
      <c r="J17" s="144" t="s">
        <v>369</v>
      </c>
      <c r="K17" s="144" t="s">
        <v>369</v>
      </c>
    </row>
    <row r="18" spans="2:11">
      <c r="B18" s="167">
        <v>10</v>
      </c>
      <c r="C18" s="168" t="s">
        <v>881</v>
      </c>
      <c r="D18" s="145">
        <v>5637114429.3656521</v>
      </c>
      <c r="E18" s="145">
        <v>5295532173.9201155</v>
      </c>
      <c r="F18" s="145">
        <v>4983820088.3192949</v>
      </c>
      <c r="G18" s="145">
        <v>4576994028.5552807</v>
      </c>
      <c r="H18" s="145">
        <v>497690947.31666666</v>
      </c>
      <c r="I18" s="145">
        <v>456228453.99250007</v>
      </c>
      <c r="J18" s="145">
        <v>422729728.48916668</v>
      </c>
      <c r="K18" s="145">
        <v>389775534.80500001</v>
      </c>
    </row>
    <row r="19" spans="2:11" ht="25.5">
      <c r="B19" s="167">
        <v>11</v>
      </c>
      <c r="C19" s="169" t="s">
        <v>882</v>
      </c>
      <c r="D19" s="145">
        <v>60050243.250000007</v>
      </c>
      <c r="E19" s="145">
        <v>61569406.659166671</v>
      </c>
      <c r="F19" s="145">
        <v>62732787.739166655</v>
      </c>
      <c r="G19" s="145">
        <v>62772869.821666665</v>
      </c>
      <c r="H19" s="145">
        <v>60050243.250000007</v>
      </c>
      <c r="I19" s="145">
        <v>61569406.659166671</v>
      </c>
      <c r="J19" s="145">
        <v>62732787.739166655</v>
      </c>
      <c r="K19" s="145">
        <v>62772869.821666665</v>
      </c>
    </row>
    <row r="20" spans="2:11" ht="25.5">
      <c r="B20" s="167">
        <v>12</v>
      </c>
      <c r="C20" s="169" t="s">
        <v>883</v>
      </c>
      <c r="D20" s="144" t="s">
        <v>369</v>
      </c>
      <c r="E20" s="144" t="s">
        <v>369</v>
      </c>
      <c r="F20" s="144" t="s">
        <v>369</v>
      </c>
      <c r="G20" s="144" t="s">
        <v>369</v>
      </c>
      <c r="H20" s="144" t="s">
        <v>369</v>
      </c>
      <c r="I20" s="144" t="s">
        <v>369</v>
      </c>
      <c r="J20" s="144" t="s">
        <v>369</v>
      </c>
      <c r="K20" s="144" t="s">
        <v>369</v>
      </c>
    </row>
    <row r="21" spans="2:11">
      <c r="B21" s="167">
        <v>13</v>
      </c>
      <c r="C21" s="169" t="s">
        <v>884</v>
      </c>
      <c r="D21" s="145">
        <v>5577064186.1156511</v>
      </c>
      <c r="E21" s="145">
        <v>5233962767.2609491</v>
      </c>
      <c r="F21" s="145">
        <v>4921087300.5801268</v>
      </c>
      <c r="G21" s="145">
        <v>4514221158.7336149</v>
      </c>
      <c r="H21" s="145">
        <v>437640704.06666666</v>
      </c>
      <c r="I21" s="145">
        <v>394659047.33333331</v>
      </c>
      <c r="J21" s="145">
        <v>359996940.75</v>
      </c>
      <c r="K21" s="145">
        <v>327002664.98333335</v>
      </c>
    </row>
    <row r="22" spans="2:11">
      <c r="B22" s="167">
        <v>14</v>
      </c>
      <c r="C22" s="168" t="s">
        <v>885</v>
      </c>
      <c r="D22" s="144">
        <v>0</v>
      </c>
      <c r="E22" s="145">
        <v>0</v>
      </c>
      <c r="F22" s="145">
        <v>0</v>
      </c>
      <c r="G22" s="145">
        <v>0</v>
      </c>
      <c r="H22" s="145">
        <v>0</v>
      </c>
      <c r="I22" s="145">
        <v>0</v>
      </c>
      <c r="J22" s="145">
        <v>0</v>
      </c>
      <c r="K22" s="145">
        <v>0</v>
      </c>
    </row>
    <row r="23" spans="2:11">
      <c r="B23" s="167">
        <v>15</v>
      </c>
      <c r="C23" s="168" t="s">
        <v>886</v>
      </c>
      <c r="D23" s="145">
        <v>12982686712.99058</v>
      </c>
      <c r="E23" s="145">
        <v>12288086179.834417</v>
      </c>
      <c r="F23" s="145">
        <v>11405608666.379402</v>
      </c>
      <c r="G23" s="145">
        <v>10640077285.342291</v>
      </c>
      <c r="H23" s="145">
        <v>389480601.41533232</v>
      </c>
      <c r="I23" s="145">
        <v>368642585.41832298</v>
      </c>
      <c r="J23" s="145">
        <v>342168260.01243651</v>
      </c>
      <c r="K23" s="145">
        <v>319202318.57963037</v>
      </c>
    </row>
    <row r="24" spans="2:11">
      <c r="B24" s="171">
        <v>16</v>
      </c>
      <c r="C24" s="168" t="s">
        <v>887</v>
      </c>
      <c r="D24" s="172"/>
      <c r="E24" s="172"/>
      <c r="F24" s="172"/>
      <c r="G24" s="172"/>
      <c r="H24" s="141">
        <v>10425956259.641119</v>
      </c>
      <c r="I24" s="141">
        <v>10346441808.896713</v>
      </c>
      <c r="J24" s="141">
        <v>9682713275.082346</v>
      </c>
      <c r="K24" s="141">
        <v>9038020593.0727768</v>
      </c>
    </row>
    <row r="25" spans="2:11">
      <c r="B25" s="999" t="s">
        <v>888</v>
      </c>
      <c r="C25" s="1000"/>
      <c r="D25" s="1000"/>
      <c r="E25" s="1000"/>
      <c r="F25" s="1000"/>
      <c r="G25" s="1000"/>
      <c r="H25" s="1000"/>
      <c r="I25" s="1000"/>
      <c r="J25" s="1000"/>
      <c r="K25" s="1001"/>
    </row>
    <row r="26" spans="2:11">
      <c r="B26" s="173">
        <v>17</v>
      </c>
      <c r="C26" s="174" t="s">
        <v>889</v>
      </c>
      <c r="D26" s="145">
        <v>1225271471.8666666</v>
      </c>
      <c r="E26" s="145">
        <v>1527290474.5991666</v>
      </c>
      <c r="F26" s="145">
        <v>1784991516.5208333</v>
      </c>
      <c r="G26" s="145">
        <v>1982741744.7708333</v>
      </c>
      <c r="H26" s="144" t="s">
        <v>369</v>
      </c>
      <c r="I26" s="144" t="s">
        <v>369</v>
      </c>
      <c r="J26" s="144" t="s">
        <v>369</v>
      </c>
      <c r="K26" s="144" t="s">
        <v>369</v>
      </c>
    </row>
    <row r="27" spans="2:11">
      <c r="B27" s="173">
        <v>18</v>
      </c>
      <c r="C27" s="174" t="s">
        <v>890</v>
      </c>
      <c r="D27" s="145">
        <v>2545448959.8263474</v>
      </c>
      <c r="E27" s="145">
        <v>2920748091.6176009</v>
      </c>
      <c r="F27" s="145">
        <v>3588743455.399641</v>
      </c>
      <c r="G27" s="145">
        <v>3729946826.0307426</v>
      </c>
      <c r="H27" s="145">
        <v>1978021149.7050264</v>
      </c>
      <c r="I27" s="145">
        <v>2392739794.2549133</v>
      </c>
      <c r="J27" s="145">
        <v>3078334955.2966971</v>
      </c>
      <c r="K27" s="145">
        <v>3249460160.6919274</v>
      </c>
    </row>
    <row r="28" spans="2:11">
      <c r="B28" s="173">
        <v>19</v>
      </c>
      <c r="C28" s="174" t="s">
        <v>891</v>
      </c>
      <c r="D28" s="145">
        <v>47178594.636556089</v>
      </c>
      <c r="E28" s="145">
        <v>12548902.16619125</v>
      </c>
      <c r="F28" s="145">
        <v>15374683.983333334</v>
      </c>
      <c r="G28" s="145">
        <v>17366314.650000002</v>
      </c>
      <c r="H28" s="145">
        <v>47178594.636556089</v>
      </c>
      <c r="I28" s="145">
        <v>12548902.16619125</v>
      </c>
      <c r="J28" s="145">
        <v>15374683.983333334</v>
      </c>
      <c r="K28" s="145">
        <v>17366314.650000002</v>
      </c>
    </row>
    <row r="29" spans="2:11" ht="51">
      <c r="B29" s="173" t="s">
        <v>892</v>
      </c>
      <c r="C29" s="175" t="s">
        <v>893</v>
      </c>
      <c r="D29" s="170"/>
      <c r="E29" s="170"/>
      <c r="F29" s="170"/>
      <c r="G29" s="170"/>
      <c r="H29" s="144" t="s">
        <v>369</v>
      </c>
      <c r="I29" s="144" t="s">
        <v>369</v>
      </c>
      <c r="J29" s="144" t="s">
        <v>369</v>
      </c>
      <c r="K29" s="144" t="s">
        <v>369</v>
      </c>
    </row>
    <row r="30" spans="2:11" ht="25.5">
      <c r="B30" s="173" t="s">
        <v>894</v>
      </c>
      <c r="C30" s="175" t="s">
        <v>895</v>
      </c>
      <c r="D30" s="170"/>
      <c r="E30" s="170"/>
      <c r="F30" s="170"/>
      <c r="G30" s="170"/>
      <c r="H30" s="144" t="s">
        <v>369</v>
      </c>
      <c r="I30" s="144" t="s">
        <v>369</v>
      </c>
      <c r="J30" s="144" t="s">
        <v>369</v>
      </c>
      <c r="K30" s="144" t="s">
        <v>369</v>
      </c>
    </row>
    <row r="31" spans="2:11">
      <c r="B31" s="164">
        <v>20</v>
      </c>
      <c r="C31" s="174" t="s">
        <v>896</v>
      </c>
      <c r="D31" s="141">
        <v>3817899026.3295703</v>
      </c>
      <c r="E31" s="141">
        <v>4460587468.3829584</v>
      </c>
      <c r="F31" s="141">
        <v>5389109655.9038067</v>
      </c>
      <c r="G31" s="141">
        <v>5730054885.4515762</v>
      </c>
      <c r="H31" s="141">
        <v>2025199744.3415825</v>
      </c>
      <c r="I31" s="141">
        <v>2405288696.4211044</v>
      </c>
      <c r="J31" s="141">
        <v>3093709639.2800307</v>
      </c>
      <c r="K31" s="141">
        <v>3266826475.341928</v>
      </c>
    </row>
    <row r="32" spans="2:11">
      <c r="B32" s="173" t="s">
        <v>77</v>
      </c>
      <c r="C32" s="176" t="s">
        <v>897</v>
      </c>
      <c r="D32" s="144" t="s">
        <v>369</v>
      </c>
      <c r="E32" s="144" t="s">
        <v>369</v>
      </c>
      <c r="F32" s="144" t="s">
        <v>369</v>
      </c>
      <c r="G32" s="144" t="s">
        <v>369</v>
      </c>
      <c r="H32" s="144" t="s">
        <v>369</v>
      </c>
      <c r="I32" s="144" t="s">
        <v>369</v>
      </c>
      <c r="J32" s="144" t="s">
        <v>369</v>
      </c>
      <c r="K32" s="144" t="s">
        <v>369</v>
      </c>
    </row>
    <row r="33" spans="2:11">
      <c r="B33" s="173" t="s">
        <v>79</v>
      </c>
      <c r="C33" s="177" t="s">
        <v>897</v>
      </c>
      <c r="D33" s="144" t="s">
        <v>369</v>
      </c>
      <c r="E33" s="144" t="s">
        <v>369</v>
      </c>
      <c r="F33" s="144" t="s">
        <v>369</v>
      </c>
      <c r="G33" s="144" t="s">
        <v>369</v>
      </c>
      <c r="H33" s="144" t="s">
        <v>369</v>
      </c>
      <c r="I33" s="144" t="s">
        <v>369</v>
      </c>
      <c r="J33" s="144" t="s">
        <v>369</v>
      </c>
      <c r="K33" s="144" t="s">
        <v>369</v>
      </c>
    </row>
    <row r="34" spans="2:11">
      <c r="B34" s="173" t="s">
        <v>81</v>
      </c>
      <c r="C34" s="176" t="s">
        <v>898</v>
      </c>
      <c r="D34" s="145">
        <v>3817899026.3295703</v>
      </c>
      <c r="E34" s="145">
        <v>4460587468.3829584</v>
      </c>
      <c r="F34" s="145">
        <v>5389109655.9038067</v>
      </c>
      <c r="G34" s="145">
        <v>5730054885.4515753</v>
      </c>
      <c r="H34" s="145">
        <v>2025199744.3415823</v>
      </c>
      <c r="I34" s="145">
        <v>2405288696.4211044</v>
      </c>
      <c r="J34" s="145">
        <v>3093709639.2800307</v>
      </c>
      <c r="K34" s="145">
        <v>3266826475.3419285</v>
      </c>
    </row>
    <row r="35" spans="2:11">
      <c r="B35" s="999" t="s">
        <v>899</v>
      </c>
      <c r="C35" s="1000"/>
      <c r="D35" s="1000"/>
      <c r="E35" s="1000"/>
      <c r="F35" s="1000"/>
      <c r="G35" s="1000"/>
      <c r="H35" s="1000"/>
      <c r="I35" s="1000"/>
      <c r="J35" s="1000"/>
      <c r="K35" s="1001"/>
    </row>
    <row r="36" spans="2:11">
      <c r="B36" s="173" t="s">
        <v>900</v>
      </c>
      <c r="C36" s="178" t="s">
        <v>901</v>
      </c>
      <c r="D36" s="179"/>
      <c r="E36" s="179"/>
      <c r="F36" s="179"/>
      <c r="G36" s="179"/>
      <c r="H36" s="180">
        <v>16219538406.935637</v>
      </c>
      <c r="I36" s="180">
        <v>17133328151.822176</v>
      </c>
      <c r="J36" s="180">
        <v>17065588256.159775</v>
      </c>
      <c r="K36" s="180">
        <v>17043544986.728348</v>
      </c>
    </row>
    <row r="37" spans="2:11">
      <c r="B37" s="164">
        <v>22</v>
      </c>
      <c r="C37" s="178" t="s">
        <v>902</v>
      </c>
      <c r="D37" s="179"/>
      <c r="E37" s="179"/>
      <c r="F37" s="179"/>
      <c r="G37" s="179"/>
      <c r="H37" s="181">
        <v>8400756515.2995367</v>
      </c>
      <c r="I37" s="181">
        <v>7941153112.4756088</v>
      </c>
      <c r="J37" s="181">
        <v>6589003635.8023176</v>
      </c>
      <c r="K37" s="181">
        <v>5771194117.7308474</v>
      </c>
    </row>
    <row r="38" spans="2:11">
      <c r="B38" s="164">
        <v>23</v>
      </c>
      <c r="C38" s="165" t="s">
        <v>903</v>
      </c>
      <c r="D38" s="179"/>
      <c r="E38" s="179"/>
      <c r="F38" s="179"/>
      <c r="G38" s="179"/>
      <c r="H38" s="182">
        <v>2.0195266897912432</v>
      </c>
      <c r="I38" s="182">
        <v>2.3106139309867353</v>
      </c>
      <c r="J38" s="182">
        <v>2.7581380159737279</v>
      </c>
      <c r="K38" s="182">
        <v>3.1012983886549148</v>
      </c>
    </row>
  </sheetData>
  <mergeCells count="6">
    <mergeCell ref="B35:K35"/>
    <mergeCell ref="D4:G4"/>
    <mergeCell ref="H4:K4"/>
    <mergeCell ref="B7:K7"/>
    <mergeCell ref="B9:K9"/>
    <mergeCell ref="B25:K25"/>
  </mergeCell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B1:H42"/>
  <sheetViews>
    <sheetView showGridLines="0" zoomScale="80" zoomScaleNormal="80" workbookViewId="0">
      <pane xSplit="3" ySplit="6" topLeftCell="D7" activePane="bottomRight" state="frozen"/>
      <selection pane="topRight" activeCell="D1" sqref="D1"/>
      <selection pane="bottomLeft" activeCell="A7" sqref="A7"/>
      <selection pane="bottomRight" activeCell="D7" sqref="D7"/>
    </sheetView>
  </sheetViews>
  <sheetFormatPr defaultColWidth="9.140625" defaultRowHeight="12.75"/>
  <cols>
    <col min="1" max="1" width="5.28515625" style="135" bestFit="1" customWidth="1"/>
    <col min="2" max="2" width="7.7109375" style="135" customWidth="1"/>
    <col min="3" max="3" width="32.7109375" style="135" customWidth="1"/>
    <col min="4" max="8" width="19.5703125" style="135" customWidth="1"/>
    <col min="9" max="16384" width="9.140625" style="135"/>
  </cols>
  <sheetData>
    <row r="1" spans="2:8" s="134" customFormat="1">
      <c r="B1" s="134" t="s">
        <v>904</v>
      </c>
    </row>
    <row r="2" spans="2:8">
      <c r="B2" s="134"/>
      <c r="C2" s="134"/>
      <c r="D2" s="134"/>
    </row>
    <row r="3" spans="2:8">
      <c r="B3" s="134"/>
      <c r="C3" s="134"/>
      <c r="D3" s="134"/>
    </row>
    <row r="4" spans="2:8" ht="19.5" customHeight="1">
      <c r="B4" s="717" t="s">
        <v>905</v>
      </c>
      <c r="C4" s="717"/>
      <c r="D4" s="1007" t="s">
        <v>906</v>
      </c>
      <c r="E4" s="1007"/>
      <c r="F4" s="1007"/>
      <c r="G4" s="1007"/>
      <c r="H4" s="1003" t="s">
        <v>907</v>
      </c>
    </row>
    <row r="5" spans="2:8">
      <c r="B5" s="717"/>
      <c r="C5" s="717"/>
      <c r="D5" s="136" t="s">
        <v>908</v>
      </c>
      <c r="E5" s="136" t="s">
        <v>909</v>
      </c>
      <c r="F5" s="137" t="s">
        <v>910</v>
      </c>
      <c r="G5" s="136" t="s">
        <v>911</v>
      </c>
      <c r="H5" s="1003"/>
    </row>
    <row r="6" spans="2:8">
      <c r="B6" s="1004" t="s">
        <v>912</v>
      </c>
      <c r="C6" s="1004"/>
      <c r="D6" s="1005"/>
      <c r="E6" s="1005"/>
      <c r="F6" s="1005"/>
      <c r="G6" s="1005"/>
      <c r="H6" s="1005"/>
    </row>
    <row r="7" spans="2:8">
      <c r="B7" s="138">
        <v>1</v>
      </c>
      <c r="C7" s="139" t="s">
        <v>913</v>
      </c>
      <c r="D7" s="140" t="s">
        <v>369</v>
      </c>
      <c r="E7" s="140" t="s">
        <v>369</v>
      </c>
      <c r="F7" s="140" t="s">
        <v>369</v>
      </c>
      <c r="G7" s="141">
        <v>6528372668.1290646</v>
      </c>
      <c r="H7" s="141">
        <v>6528372668.1290646</v>
      </c>
    </row>
    <row r="8" spans="2:8">
      <c r="B8" s="142">
        <v>2</v>
      </c>
      <c r="C8" s="143" t="s">
        <v>914</v>
      </c>
      <c r="D8" s="144" t="s">
        <v>369</v>
      </c>
      <c r="E8" s="144" t="s">
        <v>369</v>
      </c>
      <c r="F8" s="144" t="s">
        <v>369</v>
      </c>
      <c r="G8" s="145">
        <v>6528372668.1290646</v>
      </c>
      <c r="H8" s="145">
        <v>6528372668.1290646</v>
      </c>
    </row>
    <row r="9" spans="2:8">
      <c r="B9" s="142">
        <v>3</v>
      </c>
      <c r="C9" s="143" t="s">
        <v>915</v>
      </c>
      <c r="D9" s="144" t="s">
        <v>369</v>
      </c>
      <c r="E9" s="144" t="s">
        <v>369</v>
      </c>
      <c r="F9" s="144" t="s">
        <v>369</v>
      </c>
      <c r="G9" s="144" t="s">
        <v>369</v>
      </c>
      <c r="H9" s="144" t="s">
        <v>369</v>
      </c>
    </row>
    <row r="10" spans="2:8" ht="25.5">
      <c r="B10" s="142">
        <v>4</v>
      </c>
      <c r="C10" s="146" t="s">
        <v>916</v>
      </c>
      <c r="D10" s="144" t="s">
        <v>369</v>
      </c>
      <c r="E10" s="145">
        <v>36758119932.337288</v>
      </c>
      <c r="F10" s="144">
        <v>306448</v>
      </c>
      <c r="G10" s="145">
        <v>1047236</v>
      </c>
      <c r="H10" s="145">
        <v>34303316196.789345</v>
      </c>
    </row>
    <row r="11" spans="2:8">
      <c r="B11" s="142">
        <v>5</v>
      </c>
      <c r="C11" s="143" t="s">
        <v>917</v>
      </c>
      <c r="D11" s="144" t="s">
        <v>369</v>
      </c>
      <c r="E11" s="145">
        <v>24393397921.715729</v>
      </c>
      <c r="F11" s="144">
        <v>306448</v>
      </c>
      <c r="G11" s="145">
        <v>1047236</v>
      </c>
      <c r="H11" s="145">
        <v>23175066387.229939</v>
      </c>
    </row>
    <row r="12" spans="2:8">
      <c r="B12" s="142">
        <v>6</v>
      </c>
      <c r="C12" s="143" t="s">
        <v>918</v>
      </c>
      <c r="D12" s="144" t="s">
        <v>369</v>
      </c>
      <c r="E12" s="145">
        <v>12364722010.621561</v>
      </c>
      <c r="F12" s="144">
        <v>0</v>
      </c>
      <c r="G12" s="145">
        <v>0</v>
      </c>
      <c r="H12" s="145">
        <v>11128249809.559404</v>
      </c>
    </row>
    <row r="13" spans="2:8">
      <c r="B13" s="142">
        <v>7</v>
      </c>
      <c r="C13" s="146" t="s">
        <v>919</v>
      </c>
      <c r="D13" s="144" t="s">
        <v>369</v>
      </c>
      <c r="E13" s="145">
        <v>12366987103.046381</v>
      </c>
      <c r="F13" s="145">
        <v>335578963.83081925</v>
      </c>
      <c r="G13" s="145">
        <v>450644513.71031839</v>
      </c>
      <c r="H13" s="145">
        <v>6143012191.5271101</v>
      </c>
    </row>
    <row r="14" spans="2:8">
      <c r="B14" s="142">
        <v>8</v>
      </c>
      <c r="C14" s="143" t="s">
        <v>920</v>
      </c>
      <c r="D14" s="144" t="s">
        <v>369</v>
      </c>
      <c r="E14" s="145">
        <v>1793757119.4635675</v>
      </c>
      <c r="F14" s="144">
        <v>0</v>
      </c>
      <c r="G14" s="144">
        <v>0</v>
      </c>
      <c r="H14" s="145">
        <v>0</v>
      </c>
    </row>
    <row r="15" spans="2:8">
      <c r="B15" s="142">
        <v>9</v>
      </c>
      <c r="C15" s="143" t="s">
        <v>921</v>
      </c>
      <c r="D15" s="144" t="s">
        <v>369</v>
      </c>
      <c r="E15" s="145">
        <v>10573229983.582813</v>
      </c>
      <c r="F15" s="145">
        <v>335578963.83081925</v>
      </c>
      <c r="G15" s="145">
        <v>450644513.71031839</v>
      </c>
      <c r="H15" s="145">
        <v>6143012191.5271101</v>
      </c>
    </row>
    <row r="16" spans="2:8" ht="25.5">
      <c r="B16" s="142">
        <v>10</v>
      </c>
      <c r="C16" s="146" t="s">
        <v>922</v>
      </c>
      <c r="D16" s="144" t="s">
        <v>369</v>
      </c>
      <c r="E16" s="144"/>
      <c r="F16" s="144"/>
      <c r="G16" s="144"/>
      <c r="H16" s="144"/>
    </row>
    <row r="17" spans="2:8">
      <c r="B17" s="142">
        <v>11</v>
      </c>
      <c r="C17" s="146" t="s">
        <v>923</v>
      </c>
      <c r="D17" s="144" t="s">
        <v>369</v>
      </c>
      <c r="E17" s="145">
        <v>2667589896.1327915</v>
      </c>
      <c r="F17" s="145"/>
      <c r="G17" s="145">
        <v>3406433398.9100003</v>
      </c>
      <c r="H17" s="145">
        <v>3406433398.9100003</v>
      </c>
    </row>
    <row r="18" spans="2:8">
      <c r="B18" s="142">
        <v>12</v>
      </c>
      <c r="C18" s="146" t="s">
        <v>924</v>
      </c>
      <c r="D18" s="147"/>
      <c r="E18" s="148"/>
      <c r="F18" s="149"/>
      <c r="G18" s="149"/>
      <c r="H18" s="147"/>
    </row>
    <row r="19" spans="2:8" ht="25.5">
      <c r="B19" s="142">
        <v>13</v>
      </c>
      <c r="C19" s="143" t="s">
        <v>925</v>
      </c>
      <c r="D19" s="142"/>
      <c r="E19" s="148">
        <v>2667589896.1327915</v>
      </c>
      <c r="F19" s="148">
        <v>0</v>
      </c>
      <c r="G19" s="148">
        <v>3406433398.9100003</v>
      </c>
      <c r="H19" s="148">
        <v>3406433398.9100003</v>
      </c>
    </row>
    <row r="20" spans="2:8">
      <c r="B20" s="150">
        <v>14</v>
      </c>
      <c r="C20" s="151" t="s">
        <v>926</v>
      </c>
      <c r="D20" s="147"/>
      <c r="E20" s="147"/>
      <c r="F20" s="147"/>
      <c r="G20" s="147"/>
      <c r="H20" s="152">
        <v>50404427787.705444</v>
      </c>
    </row>
    <row r="21" spans="2:8">
      <c r="B21" s="1004" t="s">
        <v>927</v>
      </c>
      <c r="C21" s="1004"/>
      <c r="D21" s="1006"/>
      <c r="E21" s="1006"/>
      <c r="F21" s="1006"/>
      <c r="G21" s="1006"/>
      <c r="H21" s="1006"/>
    </row>
    <row r="22" spans="2:8" ht="25.5">
      <c r="B22" s="138">
        <v>15</v>
      </c>
      <c r="C22" s="151" t="s">
        <v>928</v>
      </c>
      <c r="D22" s="153"/>
      <c r="E22" s="153"/>
      <c r="F22" s="153"/>
      <c r="G22" s="154"/>
      <c r="H22" s="152">
        <v>2673958.4633888896</v>
      </c>
    </row>
    <row r="23" spans="2:8" ht="38.25">
      <c r="B23" s="142">
        <v>16</v>
      </c>
      <c r="C23" s="146" t="s">
        <v>929</v>
      </c>
      <c r="D23" s="154"/>
      <c r="E23" s="142" t="s">
        <v>369</v>
      </c>
      <c r="F23" s="142" t="s">
        <v>369</v>
      </c>
      <c r="G23" s="142" t="s">
        <v>369</v>
      </c>
      <c r="H23" s="150" t="s">
        <v>369</v>
      </c>
    </row>
    <row r="24" spans="2:8" ht="38.25">
      <c r="B24" s="142">
        <v>17</v>
      </c>
      <c r="C24" s="146" t="s">
        <v>930</v>
      </c>
      <c r="D24" s="147"/>
      <c r="E24" s="148">
        <v>5016995891.6375589</v>
      </c>
      <c r="F24" s="148">
        <v>3456758897.9803152</v>
      </c>
      <c r="G24" s="148">
        <v>26443453272.980579</v>
      </c>
      <c r="H24" s="148">
        <v>25444365877.208435</v>
      </c>
    </row>
    <row r="25" spans="2:8">
      <c r="B25" s="142">
        <v>18</v>
      </c>
      <c r="C25" s="146" t="s">
        <v>931</v>
      </c>
      <c r="D25" s="147"/>
      <c r="E25" s="149" t="s">
        <v>369</v>
      </c>
      <c r="F25" s="149" t="s">
        <v>369</v>
      </c>
      <c r="G25" s="149" t="s">
        <v>369</v>
      </c>
      <c r="H25" s="149" t="s">
        <v>369</v>
      </c>
    </row>
    <row r="26" spans="2:8" ht="38.25">
      <c r="B26" s="142">
        <v>19</v>
      </c>
      <c r="C26" s="143" t="s">
        <v>932</v>
      </c>
      <c r="D26" s="147"/>
      <c r="E26" s="148">
        <v>21991167.640000001</v>
      </c>
      <c r="F26" s="149" t="s">
        <v>369</v>
      </c>
      <c r="G26" s="149" t="s">
        <v>369</v>
      </c>
      <c r="H26" s="149" t="s">
        <v>369</v>
      </c>
    </row>
    <row r="27" spans="2:8" ht="63.75">
      <c r="B27" s="142">
        <v>20</v>
      </c>
      <c r="C27" s="143" t="s">
        <v>933</v>
      </c>
      <c r="D27" s="147"/>
      <c r="E27" s="149" t="s">
        <v>369</v>
      </c>
      <c r="F27" s="149" t="s">
        <v>369</v>
      </c>
      <c r="G27" s="149" t="s">
        <v>369</v>
      </c>
      <c r="H27" s="149" t="s">
        <v>369</v>
      </c>
    </row>
    <row r="28" spans="2:8" ht="63.75">
      <c r="B28" s="142">
        <v>21</v>
      </c>
      <c r="C28" s="143" t="s">
        <v>934</v>
      </c>
      <c r="D28" s="147"/>
      <c r="E28" s="148">
        <v>4216042708.0115399</v>
      </c>
      <c r="F28" s="148">
        <v>2636623009.5102491</v>
      </c>
      <c r="G28" s="148">
        <v>12303470815.399086</v>
      </c>
      <c r="H28" s="148">
        <v>13884283051.850117</v>
      </c>
    </row>
    <row r="29" spans="2:8" ht="51">
      <c r="B29" s="142">
        <v>22</v>
      </c>
      <c r="C29" s="143" t="s">
        <v>935</v>
      </c>
      <c r="D29" s="147"/>
      <c r="E29" s="149" t="s">
        <v>369</v>
      </c>
      <c r="F29" s="149" t="s">
        <v>369</v>
      </c>
      <c r="G29" s="149" t="s">
        <v>369</v>
      </c>
      <c r="H29" s="149" t="s">
        <v>369</v>
      </c>
    </row>
    <row r="30" spans="2:8" ht="25.5">
      <c r="B30" s="142">
        <v>23</v>
      </c>
      <c r="C30" s="143" t="s">
        <v>936</v>
      </c>
      <c r="D30" s="147"/>
      <c r="E30" s="148">
        <v>396219259.33994377</v>
      </c>
      <c r="F30" s="148">
        <v>385708992.70060021</v>
      </c>
      <c r="G30" s="148">
        <v>12788896403.354958</v>
      </c>
      <c r="H30" s="148">
        <v>10041324499.084473</v>
      </c>
    </row>
    <row r="31" spans="2:8" ht="51">
      <c r="B31" s="142">
        <v>24</v>
      </c>
      <c r="C31" s="143" t="s">
        <v>935</v>
      </c>
      <c r="D31" s="147"/>
      <c r="E31" s="148">
        <v>186955249.86131069</v>
      </c>
      <c r="F31" s="148">
        <v>181996001.97179404</v>
      </c>
      <c r="G31" s="148">
        <v>6101007848.9375648</v>
      </c>
      <c r="H31" s="148">
        <v>4150130727.7259698</v>
      </c>
    </row>
    <row r="32" spans="2:8" ht="51">
      <c r="B32" s="142">
        <v>25</v>
      </c>
      <c r="C32" s="143" t="s">
        <v>937</v>
      </c>
      <c r="D32" s="147"/>
      <c r="E32" s="148">
        <v>382742756.64607203</v>
      </c>
      <c r="F32" s="148">
        <v>434426895.76946592</v>
      </c>
      <c r="G32" s="148">
        <v>1351086054.2265387</v>
      </c>
      <c r="H32" s="148">
        <v>1518758326.2738428</v>
      </c>
    </row>
    <row r="33" spans="2:8" ht="25.5">
      <c r="B33" s="142">
        <v>26</v>
      </c>
      <c r="C33" s="146" t="s">
        <v>938</v>
      </c>
      <c r="D33" s="142"/>
      <c r="E33" s="149" t="s">
        <v>369</v>
      </c>
      <c r="F33" s="149" t="s">
        <v>369</v>
      </c>
      <c r="G33" s="149" t="s">
        <v>369</v>
      </c>
      <c r="H33" s="149" t="s">
        <v>369</v>
      </c>
    </row>
    <row r="34" spans="2:8">
      <c r="B34" s="142">
        <v>27</v>
      </c>
      <c r="C34" s="146" t="s">
        <v>939</v>
      </c>
      <c r="D34" s="142"/>
      <c r="E34" s="148">
        <v>129921386.58708599</v>
      </c>
      <c r="F34" s="148">
        <v>86467881.790310964</v>
      </c>
      <c r="G34" s="148">
        <v>8692025110.8023701</v>
      </c>
      <c r="H34" s="148">
        <v>8908414379.1797676</v>
      </c>
    </row>
    <row r="35" spans="2:8" ht="25.5">
      <c r="B35" s="142">
        <v>28</v>
      </c>
      <c r="C35" s="143" t="s">
        <v>940</v>
      </c>
      <c r="D35" s="142"/>
      <c r="E35" s="147"/>
      <c r="F35" s="147"/>
      <c r="G35" s="147"/>
      <c r="H35" s="149" t="s">
        <v>369</v>
      </c>
    </row>
    <row r="36" spans="2:8" ht="63.75">
      <c r="B36" s="142">
        <v>29</v>
      </c>
      <c r="C36" s="143" t="s">
        <v>941</v>
      </c>
      <c r="D36" s="147"/>
      <c r="E36" s="149" t="s">
        <v>369</v>
      </c>
      <c r="F36" s="149" t="s">
        <v>369</v>
      </c>
      <c r="G36" s="149" t="s">
        <v>369</v>
      </c>
      <c r="H36" s="149" t="s">
        <v>369</v>
      </c>
    </row>
    <row r="37" spans="2:8">
      <c r="B37" s="142">
        <v>30</v>
      </c>
      <c r="C37" s="143" t="s">
        <v>942</v>
      </c>
      <c r="D37" s="147"/>
      <c r="E37" s="148">
        <v>30525058.486184001</v>
      </c>
      <c r="F37" s="149" t="s">
        <v>369</v>
      </c>
      <c r="G37" s="149" t="s">
        <v>369</v>
      </c>
      <c r="H37" s="148">
        <v>30525058.486184001</v>
      </c>
    </row>
    <row r="38" spans="2:8" ht="38.25">
      <c r="B38" s="142">
        <v>31</v>
      </c>
      <c r="C38" s="143" t="s">
        <v>943</v>
      </c>
      <c r="D38" s="147"/>
      <c r="E38" s="149" t="s">
        <v>369</v>
      </c>
      <c r="F38" s="149" t="s">
        <v>369</v>
      </c>
      <c r="G38" s="149" t="s">
        <v>369</v>
      </c>
      <c r="H38" s="149" t="s">
        <v>369</v>
      </c>
    </row>
    <row r="39" spans="2:8" ht="25.5">
      <c r="B39" s="142">
        <v>32</v>
      </c>
      <c r="C39" s="143" t="s">
        <v>944</v>
      </c>
      <c r="D39" s="142"/>
      <c r="E39" s="148">
        <v>99396328.100901991</v>
      </c>
      <c r="F39" s="148">
        <v>86467881.790310964</v>
      </c>
      <c r="G39" s="148">
        <v>8692025110.8023701</v>
      </c>
      <c r="H39" s="148">
        <v>8877889320.6935844</v>
      </c>
    </row>
    <row r="40" spans="2:8">
      <c r="B40" s="150">
        <v>33</v>
      </c>
      <c r="C40" s="146" t="s">
        <v>945</v>
      </c>
      <c r="D40" s="147"/>
      <c r="E40" s="148">
        <v>12594393131</v>
      </c>
      <c r="F40" s="148">
        <v>0</v>
      </c>
      <c r="G40" s="148">
        <v>0</v>
      </c>
      <c r="H40" s="148">
        <v>706651883.95000005</v>
      </c>
    </row>
    <row r="41" spans="2:8">
      <c r="B41" s="150">
        <v>34</v>
      </c>
      <c r="C41" s="151" t="s">
        <v>946</v>
      </c>
      <c r="D41" s="147"/>
      <c r="E41" s="147"/>
      <c r="F41" s="147"/>
      <c r="G41" s="147"/>
      <c r="H41" s="152">
        <v>35062106098.80159</v>
      </c>
    </row>
    <row r="42" spans="2:8">
      <c r="B42" s="150">
        <v>35</v>
      </c>
      <c r="C42" s="151" t="s">
        <v>947</v>
      </c>
      <c r="D42" s="147"/>
      <c r="E42" s="147"/>
      <c r="F42" s="147"/>
      <c r="G42" s="147"/>
      <c r="H42" s="155">
        <v>1.4375755878916883</v>
      </c>
    </row>
  </sheetData>
  <mergeCells count="5">
    <mergeCell ref="H4:H5"/>
    <mergeCell ref="B6:H6"/>
    <mergeCell ref="B21:H21"/>
    <mergeCell ref="B4:C5"/>
    <mergeCell ref="D4:G4"/>
  </mergeCell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F5205-9540-4843-A768-477F4E41CF6B}">
  <dimension ref="A1:L36"/>
  <sheetViews>
    <sheetView zoomScale="80" zoomScaleNormal="80" workbookViewId="0">
      <selection activeCell="A2" sqref="A2:R13"/>
    </sheetView>
  </sheetViews>
  <sheetFormatPr defaultRowHeight="15"/>
  <cols>
    <col min="3" max="3" width="56.5703125" customWidth="1"/>
  </cols>
  <sheetData>
    <row r="1" spans="1:12">
      <c r="A1" s="116" t="s">
        <v>43</v>
      </c>
    </row>
    <row r="2" spans="1:12" ht="15.75" thickBot="1"/>
    <row r="3" spans="1:12">
      <c r="B3" s="1008"/>
      <c r="C3" s="511" t="s">
        <v>1092</v>
      </c>
      <c r="D3" s="1011" t="s">
        <v>1094</v>
      </c>
      <c r="E3" s="1011" t="s">
        <v>1095</v>
      </c>
      <c r="F3" s="1011" t="s">
        <v>1096</v>
      </c>
      <c r="G3" s="1011" t="s">
        <v>1097</v>
      </c>
      <c r="H3" s="1011" t="s">
        <v>1098</v>
      </c>
      <c r="I3" s="1011" t="s">
        <v>1099</v>
      </c>
      <c r="J3" s="1011" t="s">
        <v>1100</v>
      </c>
      <c r="K3" s="1011" t="s">
        <v>1101</v>
      </c>
      <c r="L3" s="1014"/>
    </row>
    <row r="4" spans="1:12">
      <c r="B4" s="1009"/>
      <c r="C4" s="512"/>
      <c r="D4" s="1012"/>
      <c r="E4" s="1012"/>
      <c r="F4" s="1012"/>
      <c r="G4" s="1012"/>
      <c r="H4" s="1012"/>
      <c r="I4" s="1012"/>
      <c r="J4" s="1012"/>
      <c r="K4" s="1012"/>
      <c r="L4" s="1014"/>
    </row>
    <row r="5" spans="1:12" ht="15.75" thickBot="1">
      <c r="B5" s="1010"/>
      <c r="C5" s="513" t="s">
        <v>45</v>
      </c>
      <c r="D5" s="1013"/>
      <c r="E5" s="1013"/>
      <c r="F5" s="1013"/>
      <c r="G5" s="1013"/>
      <c r="H5" s="1013"/>
      <c r="I5" s="1013"/>
      <c r="J5" s="1013"/>
      <c r="K5" s="1013"/>
      <c r="L5" s="1014"/>
    </row>
    <row r="6" spans="1:12" ht="22.5" thickBot="1">
      <c r="B6" s="522">
        <v>-1</v>
      </c>
      <c r="C6" s="515" t="s">
        <v>1102</v>
      </c>
      <c r="D6" s="516">
        <v>9</v>
      </c>
      <c r="E6" s="516">
        <v>8</v>
      </c>
      <c r="F6" s="517"/>
      <c r="G6" s="517"/>
      <c r="H6" s="517"/>
      <c r="I6" s="517"/>
      <c r="J6" s="517"/>
      <c r="K6" s="517"/>
      <c r="L6" s="514"/>
    </row>
    <row r="7" spans="1:12" ht="22.5" thickBot="1">
      <c r="B7" s="522">
        <v>-2</v>
      </c>
      <c r="C7" s="515" t="s">
        <v>1103</v>
      </c>
      <c r="D7" s="517"/>
      <c r="E7" s="517"/>
      <c r="F7" s="516">
        <v>360</v>
      </c>
      <c r="G7" s="518">
        <v>2827</v>
      </c>
      <c r="H7" s="516">
        <v>0</v>
      </c>
      <c r="I7" s="518">
        <v>1371</v>
      </c>
      <c r="J7" s="516">
        <v>371</v>
      </c>
      <c r="K7" s="516">
        <v>0</v>
      </c>
    </row>
    <row r="8" spans="1:12" ht="15.75" thickBot="1">
      <c r="B8" s="522">
        <v>-3</v>
      </c>
      <c r="C8" s="515" t="s">
        <v>1104</v>
      </c>
      <c r="D8" s="1017">
        <v>1234695</v>
      </c>
      <c r="E8" s="1018"/>
      <c r="F8" s="1018"/>
      <c r="G8" s="1018"/>
      <c r="H8" s="1018"/>
      <c r="I8" s="1018"/>
      <c r="J8" s="1018"/>
      <c r="K8" s="1019"/>
    </row>
    <row r="9" spans="1:12" ht="15.75" thickBot="1">
      <c r="B9" s="522">
        <v>-4</v>
      </c>
      <c r="C9" s="515" t="s">
        <v>1105</v>
      </c>
      <c r="D9" s="518">
        <v>2301</v>
      </c>
      <c r="E9" s="518">
        <v>23221</v>
      </c>
      <c r="F9" s="518">
        <v>76078</v>
      </c>
      <c r="G9" s="518">
        <v>315988</v>
      </c>
      <c r="H9" s="516">
        <v>0</v>
      </c>
      <c r="I9" s="518">
        <v>239717</v>
      </c>
      <c r="J9" s="518">
        <v>69025</v>
      </c>
      <c r="K9" s="516">
        <v>0</v>
      </c>
    </row>
    <row r="10" spans="1:12" ht="15.75" thickBot="1">
      <c r="B10" s="522">
        <v>-4.0999999999999996</v>
      </c>
      <c r="C10" s="515" t="s">
        <v>1106</v>
      </c>
      <c r="D10" s="516">
        <v>0</v>
      </c>
      <c r="E10" s="518">
        <v>4975</v>
      </c>
      <c r="F10" s="518">
        <v>11074</v>
      </c>
      <c r="G10" s="518">
        <v>30079</v>
      </c>
      <c r="H10" s="516">
        <v>0</v>
      </c>
      <c r="I10" s="518">
        <v>19334</v>
      </c>
      <c r="J10" s="518">
        <v>6211</v>
      </c>
      <c r="K10" s="516">
        <v>0</v>
      </c>
      <c r="L10" s="514"/>
    </row>
    <row r="11" spans="1:12" ht="22.5" thickBot="1">
      <c r="B11" s="522">
        <v>-1</v>
      </c>
      <c r="C11" s="515" t="s">
        <v>1102</v>
      </c>
      <c r="D11" s="516">
        <v>9</v>
      </c>
      <c r="E11" s="516">
        <v>8</v>
      </c>
      <c r="F11" s="517"/>
      <c r="G11" s="517"/>
      <c r="H11" s="517"/>
      <c r="I11" s="517"/>
      <c r="J11" s="517"/>
      <c r="K11" s="517"/>
      <c r="L11" s="514"/>
    </row>
    <row r="12" spans="1:12" ht="22.5" thickBot="1">
      <c r="B12" s="522">
        <v>-2</v>
      </c>
      <c r="C12" s="515" t="s">
        <v>1107</v>
      </c>
      <c r="D12" s="517"/>
      <c r="E12" s="517"/>
      <c r="F12" s="516">
        <v>30</v>
      </c>
      <c r="G12" s="516">
        <v>14</v>
      </c>
      <c r="H12" s="516">
        <v>0</v>
      </c>
      <c r="I12" s="516">
        <v>8</v>
      </c>
      <c r="J12" s="516">
        <v>37</v>
      </c>
      <c r="K12" s="516">
        <v>0</v>
      </c>
      <c r="L12" s="514"/>
    </row>
    <row r="13" spans="1:12" ht="23.25" thickBot="1">
      <c r="B13" s="522">
        <v>-3</v>
      </c>
      <c r="C13" s="515" t="s">
        <v>1108</v>
      </c>
      <c r="D13" s="517"/>
      <c r="E13" s="517"/>
      <c r="F13" s="516">
        <v>11</v>
      </c>
      <c r="G13" s="516">
        <v>3</v>
      </c>
      <c r="H13" s="516">
        <v>0</v>
      </c>
      <c r="I13" s="516">
        <v>7</v>
      </c>
      <c r="J13" s="516">
        <v>10</v>
      </c>
      <c r="K13" s="516">
        <v>0</v>
      </c>
      <c r="L13" s="514"/>
    </row>
    <row r="14" spans="1:12" ht="15.75" thickBot="1">
      <c r="B14" s="522">
        <v>-4</v>
      </c>
      <c r="C14" s="515" t="s">
        <v>1109</v>
      </c>
      <c r="D14" s="518">
        <v>2301</v>
      </c>
      <c r="E14" s="518">
        <v>18246</v>
      </c>
      <c r="F14" s="518">
        <v>13929</v>
      </c>
      <c r="G14" s="518">
        <v>6880</v>
      </c>
      <c r="H14" s="516">
        <v>0</v>
      </c>
      <c r="I14" s="518">
        <v>5006</v>
      </c>
      <c r="J14" s="518">
        <v>13763</v>
      </c>
      <c r="K14" s="516">
        <v>0</v>
      </c>
      <c r="L14" s="514"/>
    </row>
    <row r="15" spans="1:12" ht="15.75" thickBot="1">
      <c r="B15" s="522">
        <v>-4.0999999999999996</v>
      </c>
      <c r="C15" s="515" t="s">
        <v>1110</v>
      </c>
      <c r="D15" s="518">
        <v>2301</v>
      </c>
      <c r="E15" s="518">
        <v>18246</v>
      </c>
      <c r="F15" s="518">
        <v>13929</v>
      </c>
      <c r="G15" s="518">
        <v>6880</v>
      </c>
      <c r="H15" s="516">
        <v>0</v>
      </c>
      <c r="I15" s="518">
        <v>5006</v>
      </c>
      <c r="J15" s="518">
        <v>13763</v>
      </c>
      <c r="K15" s="516">
        <v>0</v>
      </c>
      <c r="L15" s="514"/>
    </row>
    <row r="16" spans="1:12" ht="15.75" thickBot="1">
      <c r="B16" s="522">
        <v>-4.2</v>
      </c>
      <c r="C16" s="515" t="s">
        <v>1111</v>
      </c>
      <c r="D16" s="516">
        <v>0</v>
      </c>
      <c r="E16" s="516">
        <v>0</v>
      </c>
      <c r="F16" s="516">
        <v>0</v>
      </c>
      <c r="G16" s="516">
        <v>0</v>
      </c>
      <c r="H16" s="516">
        <v>0</v>
      </c>
      <c r="I16" s="516">
        <v>0</v>
      </c>
      <c r="J16" s="516">
        <v>0</v>
      </c>
      <c r="K16" s="516">
        <v>0</v>
      </c>
      <c r="L16" s="514"/>
    </row>
    <row r="17" spans="2:12" ht="15.75" thickBot="1">
      <c r="B17" s="522">
        <v>-4.3</v>
      </c>
      <c r="C17" s="515" t="s">
        <v>1112</v>
      </c>
      <c r="D17" s="519">
        <v>0</v>
      </c>
      <c r="E17" s="519">
        <v>0</v>
      </c>
      <c r="F17" s="519">
        <v>0</v>
      </c>
      <c r="G17" s="519">
        <v>0</v>
      </c>
      <c r="H17" s="519">
        <v>0</v>
      </c>
      <c r="I17" s="519">
        <v>0</v>
      </c>
      <c r="J17" s="519">
        <v>0</v>
      </c>
      <c r="K17" s="519">
        <v>0</v>
      </c>
      <c r="L17" s="514"/>
    </row>
    <row r="18" spans="2:12" ht="15.75" thickBot="1">
      <c r="B18" s="522">
        <v>-5</v>
      </c>
      <c r="C18" s="515" t="s">
        <v>1113</v>
      </c>
      <c r="D18" s="516">
        <v>0</v>
      </c>
      <c r="E18" s="518">
        <v>4975</v>
      </c>
      <c r="F18" s="518">
        <v>3329</v>
      </c>
      <c r="G18" s="518">
        <v>1215</v>
      </c>
      <c r="H18" s="516">
        <v>0</v>
      </c>
      <c r="I18" s="518">
        <v>1030</v>
      </c>
      <c r="J18" s="518">
        <v>2907</v>
      </c>
      <c r="K18" s="516">
        <v>0</v>
      </c>
      <c r="L18" s="514"/>
    </row>
    <row r="19" spans="2:12" ht="15.75" thickBot="1">
      <c r="B19" s="522">
        <v>-5.0999999999999996</v>
      </c>
      <c r="C19" s="515" t="s">
        <v>1110</v>
      </c>
      <c r="D19" s="516">
        <v>0</v>
      </c>
      <c r="E19" s="518">
        <v>2488</v>
      </c>
      <c r="F19" s="518">
        <v>3329</v>
      </c>
      <c r="G19" s="518">
        <v>1215</v>
      </c>
      <c r="H19" s="516">
        <v>0</v>
      </c>
      <c r="I19" s="518">
        <v>1030</v>
      </c>
      <c r="J19" s="518">
        <v>2907</v>
      </c>
      <c r="K19" s="516">
        <v>0</v>
      </c>
      <c r="L19" s="514"/>
    </row>
    <row r="20" spans="2:12" ht="15.75" thickBot="1">
      <c r="B20" s="522">
        <v>-5.2</v>
      </c>
      <c r="C20" s="515" t="s">
        <v>1111</v>
      </c>
      <c r="D20" s="516">
        <v>0</v>
      </c>
      <c r="E20" s="518">
        <v>2488</v>
      </c>
      <c r="F20" s="516">
        <v>0</v>
      </c>
      <c r="G20" s="516">
        <v>0</v>
      </c>
      <c r="H20" s="516">
        <v>0</v>
      </c>
      <c r="I20" s="516">
        <v>0</v>
      </c>
      <c r="J20" s="516">
        <v>0</v>
      </c>
      <c r="K20" s="516">
        <v>0</v>
      </c>
      <c r="L20" s="514"/>
    </row>
    <row r="21" spans="2:12" ht="15.75" thickBot="1">
      <c r="B21" s="522">
        <v>-5.3</v>
      </c>
      <c r="C21" s="515" t="s">
        <v>1112</v>
      </c>
      <c r="D21" s="519">
        <v>0</v>
      </c>
      <c r="E21" s="519">
        <v>0</v>
      </c>
      <c r="F21" s="519">
        <v>0</v>
      </c>
      <c r="G21" s="519">
        <v>0</v>
      </c>
      <c r="H21" s="519">
        <v>0</v>
      </c>
      <c r="I21" s="519">
        <v>0</v>
      </c>
      <c r="J21" s="519">
        <v>0</v>
      </c>
      <c r="K21" s="519">
        <v>0</v>
      </c>
      <c r="L21" s="514"/>
    </row>
    <row r="22" spans="2:12" ht="23.25" thickBot="1">
      <c r="B22" s="522">
        <v>-6</v>
      </c>
      <c r="C22" s="515" t="s">
        <v>1114</v>
      </c>
      <c r="D22" s="516">
        <v>0</v>
      </c>
      <c r="E22" s="518">
        <v>2436</v>
      </c>
      <c r="F22" s="516">
        <v>0</v>
      </c>
      <c r="G22" s="516">
        <v>0</v>
      </c>
      <c r="H22" s="516">
        <v>0</v>
      </c>
      <c r="I22" s="516">
        <v>0</v>
      </c>
      <c r="J22" s="516">
        <v>0</v>
      </c>
      <c r="K22" s="516">
        <v>0</v>
      </c>
      <c r="L22" s="514"/>
    </row>
    <row r="23" spans="2:12" ht="15.75" thickBot="1">
      <c r="B23" s="522">
        <v>-6.1</v>
      </c>
      <c r="C23" s="515" t="s">
        <v>1110</v>
      </c>
      <c r="D23" s="516">
        <v>0</v>
      </c>
      <c r="E23" s="518">
        <v>1218</v>
      </c>
      <c r="F23" s="516">
        <v>0</v>
      </c>
      <c r="G23" s="516">
        <v>0</v>
      </c>
      <c r="H23" s="516">
        <v>0</v>
      </c>
      <c r="I23" s="516">
        <v>0</v>
      </c>
      <c r="J23" s="516">
        <v>0</v>
      </c>
      <c r="K23" s="516">
        <v>0</v>
      </c>
      <c r="L23" s="514"/>
    </row>
    <row r="24" spans="2:12" ht="15.75" thickBot="1">
      <c r="B24" s="522">
        <v>-6.2</v>
      </c>
      <c r="C24" s="515" t="s">
        <v>1111</v>
      </c>
      <c r="D24" s="516">
        <v>0</v>
      </c>
      <c r="E24" s="518">
        <v>1218</v>
      </c>
      <c r="F24" s="516">
        <v>0</v>
      </c>
      <c r="G24" s="516">
        <v>0</v>
      </c>
      <c r="H24" s="516">
        <v>0</v>
      </c>
      <c r="I24" s="516">
        <v>0</v>
      </c>
      <c r="J24" s="516">
        <v>0</v>
      </c>
      <c r="K24" s="516">
        <v>0</v>
      </c>
      <c r="L24" s="514"/>
    </row>
    <row r="25" spans="2:12" ht="15.75" thickBot="1">
      <c r="B25" s="522">
        <v>-6.3</v>
      </c>
      <c r="C25" s="515" t="s">
        <v>1112</v>
      </c>
      <c r="D25" s="516">
        <v>0</v>
      </c>
      <c r="E25" s="516">
        <v>0</v>
      </c>
      <c r="F25" s="516">
        <v>0</v>
      </c>
      <c r="G25" s="516">
        <v>0</v>
      </c>
      <c r="H25" s="516">
        <v>0</v>
      </c>
      <c r="I25" s="516">
        <v>0</v>
      </c>
      <c r="J25" s="516">
        <v>0</v>
      </c>
      <c r="K25" s="516">
        <v>0</v>
      </c>
      <c r="L25" s="514"/>
    </row>
    <row r="26" spans="2:12" ht="34.5" thickBot="1">
      <c r="B26" s="522">
        <v>-7</v>
      </c>
      <c r="C26" s="515" t="s">
        <v>1115</v>
      </c>
      <c r="D26" s="516">
        <v>0</v>
      </c>
      <c r="E26" s="518">
        <v>4358</v>
      </c>
      <c r="F26" s="516">
        <v>0</v>
      </c>
      <c r="G26" s="516">
        <v>0</v>
      </c>
      <c r="H26" s="516">
        <v>0</v>
      </c>
      <c r="I26" s="516">
        <v>0</v>
      </c>
      <c r="J26" s="516">
        <v>0</v>
      </c>
      <c r="K26" s="516">
        <v>0</v>
      </c>
      <c r="L26" s="514"/>
    </row>
    <row r="27" spans="2:12" ht="23.25" thickBot="1">
      <c r="B27" s="522">
        <v>-8</v>
      </c>
      <c r="C27" s="515" t="s">
        <v>1116</v>
      </c>
      <c r="D27" s="516">
        <v>0</v>
      </c>
      <c r="E27" s="516">
        <v>0</v>
      </c>
      <c r="F27" s="516">
        <v>0</v>
      </c>
      <c r="G27" s="516">
        <v>0</v>
      </c>
      <c r="H27" s="516">
        <v>0</v>
      </c>
      <c r="I27" s="516">
        <v>0</v>
      </c>
      <c r="J27" s="516">
        <v>0</v>
      </c>
      <c r="K27" s="516">
        <v>0</v>
      </c>
      <c r="L27" s="514"/>
    </row>
    <row r="28" spans="2:12" ht="23.25" thickBot="1">
      <c r="B28" s="522">
        <v>-9</v>
      </c>
      <c r="C28" s="515" t="s">
        <v>1117</v>
      </c>
      <c r="D28" s="516">
        <v>0</v>
      </c>
      <c r="E28" s="516">
        <v>0</v>
      </c>
      <c r="F28" s="516">
        <v>0</v>
      </c>
      <c r="G28" s="516">
        <v>0</v>
      </c>
      <c r="H28" s="516">
        <v>0</v>
      </c>
      <c r="I28" s="516">
        <v>0</v>
      </c>
      <c r="J28" s="516">
        <v>0</v>
      </c>
      <c r="K28" s="516">
        <v>0</v>
      </c>
      <c r="L28" s="514"/>
    </row>
    <row r="29" spans="2:12" ht="15.75" thickBot="1">
      <c r="B29" s="522">
        <v>-10</v>
      </c>
      <c r="C29" s="515" t="s">
        <v>1118</v>
      </c>
      <c r="D29" s="516">
        <v>0</v>
      </c>
      <c r="E29" s="516">
        <v>0</v>
      </c>
      <c r="F29" s="516">
        <v>0</v>
      </c>
      <c r="G29" s="516">
        <v>0</v>
      </c>
      <c r="H29" s="516">
        <v>0</v>
      </c>
      <c r="I29" s="516">
        <v>0</v>
      </c>
      <c r="J29" s="516">
        <v>0</v>
      </c>
      <c r="K29" s="516">
        <v>0</v>
      </c>
      <c r="L29" s="514"/>
    </row>
    <row r="30" spans="2:12" ht="15.75" thickBot="1">
      <c r="B30" s="522">
        <v>-11</v>
      </c>
      <c r="C30" s="515" t="s">
        <v>1119</v>
      </c>
      <c r="D30" s="516">
        <v>0</v>
      </c>
      <c r="E30" s="516">
        <v>0</v>
      </c>
      <c r="F30" s="516">
        <v>0</v>
      </c>
      <c r="G30" s="516">
        <v>0</v>
      </c>
      <c r="H30" s="516">
        <v>0</v>
      </c>
      <c r="I30" s="516">
        <v>0</v>
      </c>
      <c r="J30" s="516">
        <v>0</v>
      </c>
      <c r="K30" s="516">
        <v>0</v>
      </c>
      <c r="L30" s="514"/>
    </row>
    <row r="31" spans="2:12" ht="15.75" thickBot="1">
      <c r="B31" s="522">
        <v>-12</v>
      </c>
      <c r="C31" s="515" t="s">
        <v>1120</v>
      </c>
      <c r="D31" s="516">
        <v>0</v>
      </c>
      <c r="E31" s="516">
        <v>0</v>
      </c>
      <c r="F31" s="516">
        <v>0</v>
      </c>
      <c r="G31" s="516">
        <v>0</v>
      </c>
      <c r="H31" s="516">
        <v>0</v>
      </c>
      <c r="I31" s="516">
        <v>0</v>
      </c>
      <c r="J31" s="516">
        <v>0</v>
      </c>
      <c r="K31" s="516">
        <v>0</v>
      </c>
      <c r="L31" s="514"/>
    </row>
    <row r="32" spans="2:12">
      <c r="B32" s="1020">
        <v>-13</v>
      </c>
      <c r="C32" s="520" t="s">
        <v>1121</v>
      </c>
      <c r="D32" s="1015">
        <v>0</v>
      </c>
      <c r="E32" s="1015">
        <v>0</v>
      </c>
      <c r="F32" s="1015">
        <v>0</v>
      </c>
      <c r="G32" s="1015">
        <v>0</v>
      </c>
      <c r="H32" s="1015">
        <v>0</v>
      </c>
      <c r="I32" s="1015">
        <v>0</v>
      </c>
      <c r="J32" s="1015">
        <v>0</v>
      </c>
      <c r="K32" s="1015">
        <v>0</v>
      </c>
      <c r="L32" s="1014"/>
    </row>
    <row r="33" spans="2:12" ht="15.75" thickBot="1">
      <c r="B33" s="1021"/>
      <c r="C33" s="515" t="s">
        <v>1122</v>
      </c>
      <c r="D33" s="1016"/>
      <c r="E33" s="1016"/>
      <c r="F33" s="1016"/>
      <c r="G33" s="1016"/>
      <c r="H33" s="1016"/>
      <c r="I33" s="1016"/>
      <c r="J33" s="1016"/>
      <c r="K33" s="1016"/>
      <c r="L33" s="1014"/>
    </row>
    <row r="34" spans="2:12" ht="23.25" thickBot="1">
      <c r="B34" s="522">
        <v>-14</v>
      </c>
      <c r="C34" s="515" t="s">
        <v>1123</v>
      </c>
      <c r="D34" s="516">
        <v>0</v>
      </c>
      <c r="E34" s="516">
        <v>0</v>
      </c>
      <c r="F34" s="516">
        <v>0</v>
      </c>
      <c r="G34" s="516">
        <v>0</v>
      </c>
      <c r="H34" s="516">
        <v>0</v>
      </c>
      <c r="I34" s="516">
        <v>0</v>
      </c>
      <c r="J34" s="516">
        <v>0</v>
      </c>
      <c r="K34" s="516">
        <v>0</v>
      </c>
      <c r="L34" s="514"/>
    </row>
    <row r="35" spans="2:12" ht="23.25" thickBot="1">
      <c r="B35" s="522">
        <v>-15</v>
      </c>
      <c r="C35" s="515" t="s">
        <v>1124</v>
      </c>
      <c r="D35" s="516">
        <v>0</v>
      </c>
      <c r="E35" s="516">
        <v>0</v>
      </c>
      <c r="F35" s="516">
        <v>0</v>
      </c>
      <c r="G35" s="516">
        <v>0</v>
      </c>
      <c r="H35" s="516">
        <v>0</v>
      </c>
      <c r="I35" s="516">
        <v>0</v>
      </c>
      <c r="J35" s="516">
        <v>0</v>
      </c>
      <c r="K35" s="516">
        <v>0</v>
      </c>
      <c r="L35" s="514"/>
    </row>
    <row r="36" spans="2:12" ht="23.25" thickBot="1">
      <c r="B36" s="522">
        <v>-16</v>
      </c>
      <c r="C36" s="515" t="s">
        <v>1125</v>
      </c>
      <c r="D36" s="516">
        <v>0</v>
      </c>
      <c r="E36" s="516">
        <v>0</v>
      </c>
      <c r="F36" s="516">
        <v>0</v>
      </c>
      <c r="G36" s="516">
        <v>0</v>
      </c>
      <c r="H36" s="516">
        <v>0</v>
      </c>
      <c r="I36" s="516">
        <v>0</v>
      </c>
      <c r="J36" s="516">
        <v>0</v>
      </c>
      <c r="K36" s="516">
        <v>0</v>
      </c>
      <c r="L36" s="514"/>
    </row>
  </sheetData>
  <mergeCells count="21">
    <mergeCell ref="B32:B33"/>
    <mergeCell ref="D32:D33"/>
    <mergeCell ref="E32:E33"/>
    <mergeCell ref="F32:F33"/>
    <mergeCell ref="G32:G33"/>
    <mergeCell ref="L3:L5"/>
    <mergeCell ref="H32:H33"/>
    <mergeCell ref="I32:I33"/>
    <mergeCell ref="J32:J33"/>
    <mergeCell ref="K32:K33"/>
    <mergeCell ref="L32:L33"/>
    <mergeCell ref="D8:K8"/>
    <mergeCell ref="H3:H5"/>
    <mergeCell ref="I3:I5"/>
    <mergeCell ref="J3:J5"/>
    <mergeCell ref="K3:K5"/>
    <mergeCell ref="B3:B5"/>
    <mergeCell ref="D3:D5"/>
    <mergeCell ref="E3:E5"/>
    <mergeCell ref="F3:F5"/>
    <mergeCell ref="G3:G5"/>
  </mergeCells>
  <hyperlinks>
    <hyperlink ref="A1" location="Content!A1" display="Cuprins" xr:uid="{CBC672D2-0C1F-45FB-8FBF-835F2874C8E5}"/>
  </hyperlink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E6144-10D7-4009-A662-761BD6C88BE3}">
  <dimension ref="A1:H23"/>
  <sheetViews>
    <sheetView zoomScale="80" zoomScaleNormal="80" workbookViewId="0">
      <selection activeCell="A2" sqref="A2:R22"/>
    </sheetView>
  </sheetViews>
  <sheetFormatPr defaultColWidth="8.85546875" defaultRowHeight="12.75"/>
  <cols>
    <col min="1" max="2" width="8.85546875" style="24"/>
    <col min="3" max="3" width="12.140625" style="24" customWidth="1"/>
    <col min="4" max="4" width="46.28515625" style="24" customWidth="1"/>
    <col min="5" max="8" width="15.5703125" style="24" customWidth="1"/>
    <col min="9" max="16384" width="8.85546875" style="24"/>
  </cols>
  <sheetData>
    <row r="1" spans="1:8">
      <c r="A1" s="116" t="s">
        <v>43</v>
      </c>
    </row>
    <row r="2" spans="1:8" ht="13.5" thickBot="1"/>
    <row r="3" spans="1:8" ht="51.75" thickBot="1">
      <c r="B3" s="1024" t="s">
        <v>1091</v>
      </c>
      <c r="C3" s="1025"/>
      <c r="D3" s="1026"/>
      <c r="E3" s="132" t="s">
        <v>950</v>
      </c>
      <c r="F3" s="132" t="s">
        <v>951</v>
      </c>
      <c r="G3" s="132" t="s">
        <v>952</v>
      </c>
      <c r="H3" s="82" t="s">
        <v>953</v>
      </c>
    </row>
    <row r="4" spans="1:8" ht="13.5" thickBot="1">
      <c r="B4" s="10">
        <v>1</v>
      </c>
      <c r="C4" s="1027" t="s">
        <v>954</v>
      </c>
      <c r="D4" s="5" t="s">
        <v>955</v>
      </c>
      <c r="E4" s="133">
        <v>9</v>
      </c>
      <c r="F4" s="133">
        <v>8</v>
      </c>
      <c r="G4" s="133">
        <v>31</v>
      </c>
      <c r="H4" s="133">
        <v>58</v>
      </c>
    </row>
    <row r="5" spans="1:8" ht="13.5" thickBot="1">
      <c r="B5" s="10">
        <v>2</v>
      </c>
      <c r="C5" s="1028"/>
      <c r="D5" s="130" t="s">
        <v>956</v>
      </c>
      <c r="E5" s="133">
        <v>2301</v>
      </c>
      <c r="F5" s="133">
        <v>18246</v>
      </c>
      <c r="G5" s="133">
        <v>19596</v>
      </c>
      <c r="H5" s="133">
        <v>19982</v>
      </c>
    </row>
    <row r="6" spans="1:8" ht="13.5" thickBot="1">
      <c r="B6" s="10">
        <v>3</v>
      </c>
      <c r="C6" s="1028"/>
      <c r="D6" s="5" t="s">
        <v>957</v>
      </c>
      <c r="E6" s="133">
        <v>2301</v>
      </c>
      <c r="F6" s="133">
        <v>18246</v>
      </c>
      <c r="G6" s="133">
        <v>19596</v>
      </c>
      <c r="H6" s="133">
        <v>19982</v>
      </c>
    </row>
    <row r="7" spans="1:8" ht="13.5" thickBot="1">
      <c r="B7" s="10" t="s">
        <v>958</v>
      </c>
      <c r="C7" s="1028"/>
      <c r="D7" s="5" t="s">
        <v>959</v>
      </c>
      <c r="E7" s="133">
        <v>0</v>
      </c>
      <c r="F7" s="133">
        <v>0</v>
      </c>
      <c r="G7" s="133">
        <v>0</v>
      </c>
      <c r="H7" s="133">
        <v>0</v>
      </c>
    </row>
    <row r="8" spans="1:8" ht="26.25" thickBot="1">
      <c r="B8" s="10">
        <v>5</v>
      </c>
      <c r="C8" s="1028"/>
      <c r="D8" s="5" t="s">
        <v>960</v>
      </c>
      <c r="E8" s="133">
        <v>0</v>
      </c>
      <c r="F8" s="133">
        <v>0</v>
      </c>
      <c r="G8" s="133">
        <v>0</v>
      </c>
      <c r="H8" s="133">
        <v>0</v>
      </c>
    </row>
    <row r="9" spans="1:8" ht="13.5" thickBot="1">
      <c r="B9" s="10" t="s">
        <v>961</v>
      </c>
      <c r="C9" s="1028"/>
      <c r="D9" s="5" t="s">
        <v>962</v>
      </c>
      <c r="E9" s="133">
        <v>0</v>
      </c>
      <c r="F9" s="133">
        <v>0</v>
      </c>
      <c r="G9" s="133">
        <v>0</v>
      </c>
      <c r="H9" s="133">
        <v>0</v>
      </c>
    </row>
    <row r="10" spans="1:8" ht="13.5" thickBot="1">
      <c r="B10" s="10">
        <v>7</v>
      </c>
      <c r="C10" s="1029"/>
      <c r="D10" s="5" t="s">
        <v>963</v>
      </c>
      <c r="E10" s="133">
        <v>0</v>
      </c>
      <c r="F10" s="133">
        <v>0</v>
      </c>
      <c r="G10" s="133">
        <v>0</v>
      </c>
      <c r="H10" s="133">
        <v>0</v>
      </c>
    </row>
    <row r="11" spans="1:8" ht="13.5" thickBot="1">
      <c r="B11" s="10">
        <v>9</v>
      </c>
      <c r="C11" s="1030" t="s">
        <v>964</v>
      </c>
      <c r="D11" s="5" t="s">
        <v>955</v>
      </c>
      <c r="E11" s="133">
        <v>0</v>
      </c>
      <c r="F11" s="133">
        <v>8</v>
      </c>
      <c r="G11" s="133">
        <v>31</v>
      </c>
      <c r="H11" s="133">
        <v>56</v>
      </c>
    </row>
    <row r="12" spans="1:8" ht="13.5" thickBot="1">
      <c r="B12" s="10">
        <v>10</v>
      </c>
      <c r="C12" s="1028"/>
      <c r="D12" s="5" t="s">
        <v>965</v>
      </c>
      <c r="E12" s="133">
        <v>0</v>
      </c>
      <c r="F12" s="133">
        <v>4975</v>
      </c>
      <c r="G12" s="133">
        <v>4238</v>
      </c>
      <c r="H12" s="133">
        <v>4242</v>
      </c>
    </row>
    <row r="13" spans="1:8" ht="13.5" thickBot="1">
      <c r="B13" s="10">
        <v>11</v>
      </c>
      <c r="C13" s="1028"/>
      <c r="D13" s="5" t="s">
        <v>957</v>
      </c>
      <c r="E13" s="133">
        <v>0</v>
      </c>
      <c r="F13" s="133">
        <v>2488</v>
      </c>
      <c r="G13" s="133">
        <v>4238</v>
      </c>
      <c r="H13" s="133">
        <v>4242</v>
      </c>
    </row>
    <row r="14" spans="1:8" ht="13.5" thickBot="1">
      <c r="B14" s="10">
        <v>12</v>
      </c>
      <c r="C14" s="1028"/>
      <c r="D14" s="5" t="s">
        <v>966</v>
      </c>
      <c r="E14" s="133">
        <v>0</v>
      </c>
      <c r="F14" s="133">
        <v>1218</v>
      </c>
      <c r="G14" s="133">
        <v>0</v>
      </c>
      <c r="H14" s="133">
        <v>0</v>
      </c>
    </row>
    <row r="15" spans="1:8" ht="13.5" thickBot="1">
      <c r="B15" s="10" t="s">
        <v>967</v>
      </c>
      <c r="C15" s="1028"/>
      <c r="D15" s="5" t="s">
        <v>959</v>
      </c>
      <c r="E15" s="133">
        <v>0</v>
      </c>
      <c r="F15" s="133">
        <v>0</v>
      </c>
      <c r="G15" s="133">
        <v>0</v>
      </c>
      <c r="H15" s="133">
        <v>0</v>
      </c>
    </row>
    <row r="16" spans="1:8" ht="13.5" thickBot="1">
      <c r="B16" s="10" t="s">
        <v>968</v>
      </c>
      <c r="C16" s="1028"/>
      <c r="D16" s="5" t="s">
        <v>966</v>
      </c>
      <c r="E16" s="133">
        <v>0</v>
      </c>
      <c r="F16" s="133">
        <v>0</v>
      </c>
      <c r="G16" s="133">
        <v>0</v>
      </c>
      <c r="H16" s="133">
        <v>0</v>
      </c>
    </row>
    <row r="17" spans="2:8" ht="26.25" thickBot="1">
      <c r="B17" s="10" t="s">
        <v>969</v>
      </c>
      <c r="C17" s="1028"/>
      <c r="D17" s="5" t="s">
        <v>960</v>
      </c>
      <c r="E17" s="133">
        <v>0</v>
      </c>
      <c r="F17" s="133">
        <v>2488</v>
      </c>
      <c r="G17" s="133">
        <v>0</v>
      </c>
      <c r="H17" s="133">
        <v>0</v>
      </c>
    </row>
    <row r="18" spans="2:8" ht="13.5" thickBot="1">
      <c r="B18" s="10" t="s">
        <v>970</v>
      </c>
      <c r="C18" s="1028"/>
      <c r="D18" s="5" t="s">
        <v>966</v>
      </c>
      <c r="E18" s="133">
        <v>0</v>
      </c>
      <c r="F18" s="133">
        <v>1218</v>
      </c>
      <c r="G18" s="133">
        <v>0</v>
      </c>
      <c r="H18" s="133">
        <v>0</v>
      </c>
    </row>
    <row r="19" spans="2:8" ht="13.5" thickBot="1">
      <c r="B19" s="10" t="s">
        <v>971</v>
      </c>
      <c r="C19" s="1028"/>
      <c r="D19" s="5" t="s">
        <v>962</v>
      </c>
      <c r="E19" s="133">
        <v>0</v>
      </c>
      <c r="F19" s="133">
        <v>0</v>
      </c>
      <c r="G19" s="133">
        <v>0</v>
      </c>
      <c r="H19" s="133">
        <v>0</v>
      </c>
    </row>
    <row r="20" spans="2:8" ht="13.5" thickBot="1">
      <c r="B20" s="10" t="s">
        <v>972</v>
      </c>
      <c r="C20" s="1028"/>
      <c r="D20" s="5" t="s">
        <v>966</v>
      </c>
      <c r="E20" s="133">
        <v>0</v>
      </c>
      <c r="F20" s="133">
        <v>0</v>
      </c>
      <c r="G20" s="133">
        <v>0</v>
      </c>
      <c r="H20" s="133">
        <v>0</v>
      </c>
    </row>
    <row r="21" spans="2:8" ht="13.5" thickBot="1">
      <c r="B21" s="10">
        <v>15</v>
      </c>
      <c r="C21" s="1028"/>
      <c r="D21" s="5" t="s">
        <v>963</v>
      </c>
      <c r="E21" s="133">
        <v>0</v>
      </c>
      <c r="F21" s="133">
        <v>0</v>
      </c>
      <c r="G21" s="133">
        <v>0</v>
      </c>
      <c r="H21" s="133">
        <v>0</v>
      </c>
    </row>
    <row r="22" spans="2:8" ht="13.5" thickBot="1">
      <c r="B22" s="10">
        <v>16</v>
      </c>
      <c r="C22" s="1029"/>
      <c r="D22" s="5" t="s">
        <v>966</v>
      </c>
      <c r="E22" s="133">
        <v>0</v>
      </c>
      <c r="F22" s="133">
        <v>0</v>
      </c>
      <c r="G22" s="133">
        <v>0</v>
      </c>
      <c r="H22" s="133">
        <v>0</v>
      </c>
    </row>
    <row r="23" spans="2:8" ht="13.5" thickBot="1">
      <c r="B23" s="129">
        <v>17</v>
      </c>
      <c r="C23" s="1022" t="s">
        <v>973</v>
      </c>
      <c r="D23" s="1023"/>
      <c r="E23" s="133">
        <v>2301</v>
      </c>
      <c r="F23" s="133">
        <v>23221</v>
      </c>
      <c r="G23" s="133">
        <v>23835</v>
      </c>
      <c r="H23" s="133">
        <v>24224</v>
      </c>
    </row>
  </sheetData>
  <mergeCells count="4">
    <mergeCell ref="C23:D23"/>
    <mergeCell ref="B3:D3"/>
    <mergeCell ref="C4:C10"/>
    <mergeCell ref="C11:C22"/>
  </mergeCells>
  <hyperlinks>
    <hyperlink ref="A1" location="Content!A1" display="Cuprins" xr:uid="{0BC712A1-1673-45D4-A753-F9706361C03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9DBF8-10EF-48B1-B8CF-D1F06CCC2B4C}">
  <dimension ref="A1:L19"/>
  <sheetViews>
    <sheetView zoomScale="90" zoomScaleNormal="90" workbookViewId="0">
      <pane xSplit="2" ySplit="6" topLeftCell="C7" activePane="bottomRight" state="frozen"/>
      <selection activeCell="A2" sqref="A2:R13"/>
      <selection pane="topRight" activeCell="A2" sqref="A2:R13"/>
      <selection pane="bottomLeft" activeCell="A2" sqref="A2:R13"/>
      <selection pane="bottomRight" activeCell="A2" sqref="A2:R13"/>
    </sheetView>
  </sheetViews>
  <sheetFormatPr defaultColWidth="8.7109375" defaultRowHeight="12.75"/>
  <cols>
    <col min="1" max="1" width="3.28515625" style="24" bestFit="1" customWidth="1"/>
    <col min="2" max="2" width="30" style="24" customWidth="1"/>
    <col min="3" max="3" width="12.7109375" style="24" customWidth="1"/>
    <col min="4" max="4" width="13.7109375" style="24" customWidth="1"/>
    <col min="5" max="7" width="12.7109375" style="24" customWidth="1"/>
    <col min="8" max="8" width="24.7109375" style="24" customWidth="1"/>
    <col min="9" max="12" width="25.7109375" style="24" customWidth="1"/>
    <col min="13" max="16384" width="8.7109375" style="24"/>
  </cols>
  <sheetData>
    <row r="1" spans="1:12">
      <c r="A1" s="116" t="s">
        <v>43</v>
      </c>
    </row>
    <row r="2" spans="1:12">
      <c r="B2" s="360" t="s">
        <v>1039</v>
      </c>
    </row>
    <row r="3" spans="1:12" ht="13.5" thickBot="1"/>
    <row r="4" spans="1:12" ht="12" customHeight="1" thickBot="1">
      <c r="A4" s="682" t="s">
        <v>401</v>
      </c>
      <c r="B4" s="683"/>
      <c r="C4" s="361" t="s">
        <v>178</v>
      </c>
      <c r="D4" s="361" t="s">
        <v>181</v>
      </c>
      <c r="E4" s="361" t="s">
        <v>193</v>
      </c>
      <c r="F4" s="361" t="s">
        <v>195</v>
      </c>
      <c r="G4" s="361" t="s">
        <v>197</v>
      </c>
      <c r="H4" s="361" t="s">
        <v>1019</v>
      </c>
      <c r="I4" s="361" t="s">
        <v>1020</v>
      </c>
      <c r="J4" s="361" t="s">
        <v>51</v>
      </c>
      <c r="K4" s="361" t="s">
        <v>99</v>
      </c>
      <c r="L4" s="361" t="s">
        <v>205</v>
      </c>
    </row>
    <row r="5" spans="1:12" ht="12.4" customHeight="1" thickBot="1">
      <c r="A5" s="684"/>
      <c r="B5" s="685"/>
      <c r="C5" s="686" t="s">
        <v>1021</v>
      </c>
      <c r="D5" s="687"/>
      <c r="E5" s="687"/>
      <c r="F5" s="687"/>
      <c r="G5" s="688"/>
      <c r="H5" s="686" t="s">
        <v>1022</v>
      </c>
      <c r="I5" s="688"/>
      <c r="J5" s="689" t="s">
        <v>1023</v>
      </c>
      <c r="K5" s="361"/>
      <c r="L5" s="361"/>
    </row>
    <row r="6" spans="1:12" s="370" customFormat="1" ht="38.25">
      <c r="A6" s="361"/>
      <c r="B6" s="361" t="s">
        <v>1024</v>
      </c>
      <c r="C6" s="361" t="s">
        <v>387</v>
      </c>
      <c r="D6" s="361" t="s">
        <v>1025</v>
      </c>
      <c r="E6" s="361" t="s">
        <v>1026</v>
      </c>
      <c r="F6" s="361" t="s">
        <v>1027</v>
      </c>
      <c r="G6" s="361" t="s">
        <v>1028</v>
      </c>
      <c r="H6" s="361" t="s">
        <v>1029</v>
      </c>
      <c r="I6" s="361" t="s">
        <v>1030</v>
      </c>
      <c r="J6" s="690"/>
      <c r="K6" s="361" t="s">
        <v>1088</v>
      </c>
      <c r="L6" s="361" t="s">
        <v>1089</v>
      </c>
    </row>
    <row r="7" spans="1:12">
      <c r="A7" s="371">
        <v>1</v>
      </c>
      <c r="B7" s="371" t="s">
        <v>1031</v>
      </c>
      <c r="C7" s="372">
        <f>'[3]PRUVAL2 Indiv'!E20/1000</f>
        <v>5.6975664334319838</v>
      </c>
      <c r="D7" s="372">
        <f>'[3]PRUVAL2 Indiv'!E17/1000</f>
        <v>15563.545971471551</v>
      </c>
      <c r="E7" s="372">
        <f>'[3]PRUVAL2 Indiv'!E18/1000</f>
        <v>4147.9998407790736</v>
      </c>
      <c r="F7" s="373">
        <f>'[3]PRUVAL2 Indiv'!E19</f>
        <v>0</v>
      </c>
      <c r="G7" s="373">
        <f>'[3]PRUVAL2 Indiv'!E21</f>
        <v>0</v>
      </c>
      <c r="H7" s="372">
        <f>'[3]PRUVAL2 Indiv'!E13/1000</f>
        <v>9.738653426549698</v>
      </c>
      <c r="I7" s="372">
        <f>'[3]PRUVAL2 Indiv'!E14/1000</f>
        <v>1.6817142660622835</v>
      </c>
      <c r="J7" s="374">
        <f>'[3]PRUVAL2 Indiv'!E11/1000</f>
        <v>9864.3318731883373</v>
      </c>
      <c r="K7" s="374">
        <f>'[3]PRUVAL2 Indiv'!E10/1000</f>
        <v>575.1543053684743</v>
      </c>
      <c r="L7" s="374">
        <f>J7-K7</f>
        <v>9289.1775678198628</v>
      </c>
    </row>
    <row r="8" spans="1:12">
      <c r="A8" s="375">
        <v>2</v>
      </c>
      <c r="B8" s="375" t="s">
        <v>66</v>
      </c>
      <c r="C8" s="376"/>
      <c r="D8" s="376"/>
      <c r="E8" s="376"/>
      <c r="F8" s="376"/>
      <c r="G8" s="376"/>
      <c r="H8" s="373"/>
      <c r="I8" s="373"/>
      <c r="J8" s="376"/>
      <c r="K8" s="376"/>
      <c r="L8" s="376"/>
    </row>
    <row r="9" spans="1:12">
      <c r="A9" s="371">
        <v>3</v>
      </c>
      <c r="B9" s="371" t="s">
        <v>1032</v>
      </c>
      <c r="C9" s="372">
        <f>'[3]PRUVAL2 Indiv'!G20</f>
        <v>0</v>
      </c>
      <c r="D9" s="372">
        <f>'[3]PRUVAL2 Indiv'!G17</f>
        <v>0</v>
      </c>
      <c r="E9" s="372">
        <f>'[3]PRUVAL2 Indiv'!G18</f>
        <v>0</v>
      </c>
      <c r="F9" s="372">
        <f>'[3]PRUVAL2 Indiv'!G19</f>
        <v>0</v>
      </c>
      <c r="G9" s="372">
        <f>'[3]PRUVAL2 Indiv'!G21</f>
        <v>0</v>
      </c>
      <c r="H9" s="372">
        <f>'[3]PRUVAL2 Indiv'!G13</f>
        <v>0</v>
      </c>
      <c r="I9" s="372">
        <f>'[3]PRUVAL2 Indiv'!G14</f>
        <v>0</v>
      </c>
      <c r="J9" s="372">
        <f>'[3]PRUVAL2 Indiv'!G11</f>
        <v>0</v>
      </c>
      <c r="K9" s="372">
        <f>'[3]PRUVAL2 Indiv'!G10</f>
        <v>0</v>
      </c>
      <c r="L9" s="372">
        <f>J9-K9</f>
        <v>0</v>
      </c>
    </row>
    <row r="10" spans="1:12">
      <c r="A10" s="371">
        <v>4</v>
      </c>
      <c r="B10" s="371" t="s">
        <v>1033</v>
      </c>
      <c r="C10" s="372">
        <f>'[3]PRUVAL2 Indiv'!K20</f>
        <v>0</v>
      </c>
      <c r="D10" s="372">
        <f>'[3]PRUVAL2 Indiv'!K17</f>
        <v>0</v>
      </c>
      <c r="E10" s="372">
        <f>'[3]PRUVAL2 Indiv'!K18</f>
        <v>0</v>
      </c>
      <c r="F10" s="372">
        <f>'[3]PRUVAL2 Indiv'!K19</f>
        <v>0</v>
      </c>
      <c r="G10" s="372">
        <f>'[3]PRUVAL2 Indiv'!K21</f>
        <v>0</v>
      </c>
      <c r="H10" s="372"/>
      <c r="I10" s="372"/>
      <c r="J10" s="372">
        <f>'[3]PRUVAL2 Indiv'!K11</f>
        <v>0</v>
      </c>
      <c r="K10" s="372">
        <f>'[3]PRUVAL2 Indiv'!K10</f>
        <v>0</v>
      </c>
      <c r="L10" s="372">
        <f>J10-K10</f>
        <v>0</v>
      </c>
    </row>
    <row r="11" spans="1:12">
      <c r="A11" s="371">
        <v>5</v>
      </c>
      <c r="B11" s="371" t="s">
        <v>1034</v>
      </c>
      <c r="C11" s="372">
        <f>'[3]PRUVAL2 Indiv'!M20/1000</f>
        <v>1.7254850508094076E-2</v>
      </c>
      <c r="D11" s="372">
        <f>'[3]PRUVAL2 Indiv'!M17/1000</f>
        <v>39.444588261501679</v>
      </c>
      <c r="E11" s="372">
        <f>'[3]PRUVAL2 Indiv'!M18</f>
        <v>0</v>
      </c>
      <c r="F11" s="372">
        <f>'[3]PRUVAL2 Indiv'!M19</f>
        <v>0</v>
      </c>
      <c r="G11" s="372">
        <f>'[3]PRUVAL2 Indiv'!M21</f>
        <v>0</v>
      </c>
      <c r="H11" s="372"/>
      <c r="I11" s="372"/>
      <c r="J11" s="372">
        <f>'[3]PRUVAL2 Indiv'!M11/1000</f>
        <v>39.461843112009774</v>
      </c>
      <c r="K11" s="372">
        <f>'[3]PRUVAL2 Indiv'!M10</f>
        <v>0</v>
      </c>
      <c r="L11" s="372">
        <f>J11-K11</f>
        <v>39.461843112009774</v>
      </c>
    </row>
    <row r="12" spans="1:12">
      <c r="A12" s="371">
        <v>6</v>
      </c>
      <c r="B12" s="371" t="s">
        <v>1035</v>
      </c>
      <c r="C12" s="372">
        <f>'[3]PRUVAL2 Indiv'!I20/1000</f>
        <v>3088.9978823668844</v>
      </c>
      <c r="D12" s="372">
        <f>'[3]PRUVAL2 Indiv'!I17/1000</f>
        <v>2263.5689547804063</v>
      </c>
      <c r="E12" s="372">
        <f>'[3]PRUVAL2 Indiv'!I18</f>
        <v>0</v>
      </c>
      <c r="F12" s="372">
        <f>'[3]PRUVAL2 Indiv'!I19</f>
        <v>0</v>
      </c>
      <c r="G12" s="372">
        <f>'[3]PRUVAL2 Indiv'!I21</f>
        <v>0</v>
      </c>
      <c r="H12" s="372">
        <f>'[3]PRUVAL2 Indiv'!I13/1000</f>
        <v>5.6610605240989811</v>
      </c>
      <c r="I12" s="372">
        <f>'[3]PRUVAL2 Indiv'!I14/1000</f>
        <v>1.097969420439564</v>
      </c>
      <c r="J12" s="372">
        <f>'[3]PRUVAL2 Indiv'!I11/1000</f>
        <v>2679.6629335459138</v>
      </c>
      <c r="K12" s="372">
        <f>'[3]PRUVAL2 Indiv'!I10/1000</f>
        <v>3.3795149722692726</v>
      </c>
      <c r="L12" s="372">
        <f>J12-K12</f>
        <v>2676.2834185736447</v>
      </c>
    </row>
    <row r="13" spans="1:12">
      <c r="A13" s="371">
        <v>7</v>
      </c>
      <c r="B13" s="371" t="s">
        <v>1036</v>
      </c>
      <c r="C13" s="372">
        <f>'[3]PRUVAL2 Indiv'!N20/1000</f>
        <v>0.28504332764148443</v>
      </c>
      <c r="D13" s="372">
        <f>'[3]PRUVAL2 Indiv'!N17/1000</f>
        <v>778.62803100958877</v>
      </c>
      <c r="E13" s="372">
        <f>'[3]PRUVAL2 Indiv'!N18/1000</f>
        <v>207.52012135114489</v>
      </c>
      <c r="F13" s="372">
        <f>'[3]PRUVAL2 Indiv'!N19</f>
        <v>0</v>
      </c>
      <c r="G13" s="372">
        <f>'[3]PRUVAL2 Indiv'!N21</f>
        <v>0</v>
      </c>
      <c r="H13" s="372"/>
      <c r="I13" s="372"/>
      <c r="J13" s="372">
        <f>'[3]PRUVAL2 Indiv'!N11/1000</f>
        <v>986.43319568837501</v>
      </c>
      <c r="K13" s="372">
        <f>'[3]PRUVAL2 Indiv'!N10/1000</f>
        <v>57.51543053684744</v>
      </c>
      <c r="L13" s="372">
        <f>J13-K13</f>
        <v>928.91776515152753</v>
      </c>
    </row>
    <row r="14" spans="1:12">
      <c r="A14" s="375">
        <v>8</v>
      </c>
      <c r="B14" s="375" t="s">
        <v>66</v>
      </c>
      <c r="C14" s="376"/>
      <c r="D14" s="376"/>
      <c r="E14" s="376"/>
      <c r="F14" s="376"/>
      <c r="G14" s="376"/>
      <c r="H14" s="376"/>
      <c r="I14" s="376"/>
      <c r="J14" s="377"/>
      <c r="K14" s="376"/>
      <c r="L14" s="376"/>
    </row>
    <row r="15" spans="1:12">
      <c r="A15" s="375">
        <v>9</v>
      </c>
      <c r="B15" s="375" t="s">
        <v>66</v>
      </c>
      <c r="C15" s="376"/>
      <c r="D15" s="376"/>
      <c r="E15" s="376"/>
      <c r="F15" s="376"/>
      <c r="G15" s="376"/>
      <c r="H15" s="376"/>
      <c r="I15" s="376"/>
      <c r="J15" s="377"/>
      <c r="K15" s="376"/>
      <c r="L15" s="376"/>
    </row>
    <row r="16" spans="1:12">
      <c r="A16" s="371">
        <v>10</v>
      </c>
      <c r="B16" s="371" t="s">
        <v>1037</v>
      </c>
      <c r="C16" s="372">
        <f>'[3]PRUVAL2 Indiv'!L20</f>
        <v>0</v>
      </c>
      <c r="D16" s="372">
        <f>'[3]PRUVAL2 Indiv'!L17/1000</f>
        <v>234.21033999999997</v>
      </c>
      <c r="E16" s="372">
        <f>'[3]PRUVAL2 Indiv'!L18/1000</f>
        <v>100.37585999999999</v>
      </c>
      <c r="F16" s="372">
        <f>'[3]PRUVAL2 Indiv'!L19</f>
        <v>0</v>
      </c>
      <c r="G16" s="372">
        <f>'[3]PRUVAL2 Indiv'!L21</f>
        <v>0</v>
      </c>
      <c r="H16" s="373"/>
      <c r="I16" s="373"/>
      <c r="J16" s="374">
        <f>'[3]PRUVAL2 Indiv'!L11/1000</f>
        <v>334.58619999999996</v>
      </c>
      <c r="K16" s="372">
        <f>'[3]PRUVAL2 Indiv'!L10</f>
        <v>0</v>
      </c>
      <c r="L16" s="372">
        <f>J16-K16</f>
        <v>334.58619999999996</v>
      </c>
    </row>
    <row r="17" spans="1:12">
      <c r="A17" s="375">
        <v>11</v>
      </c>
      <c r="B17" s="375" t="s">
        <v>66</v>
      </c>
      <c r="C17" s="376"/>
      <c r="D17" s="376"/>
      <c r="E17" s="376"/>
      <c r="F17" s="376"/>
      <c r="G17" s="376"/>
      <c r="H17" s="376"/>
      <c r="I17" s="376"/>
      <c r="J17" s="377"/>
      <c r="K17" s="376"/>
      <c r="L17" s="376"/>
    </row>
    <row r="18" spans="1:12" ht="45" customHeight="1">
      <c r="A18" s="371">
        <v>12</v>
      </c>
      <c r="B18" s="378" t="s">
        <v>1038</v>
      </c>
      <c r="C18" s="379"/>
      <c r="D18" s="379"/>
      <c r="E18" s="379"/>
      <c r="F18" s="379"/>
      <c r="G18" s="379"/>
      <c r="H18" s="379"/>
      <c r="I18" s="379"/>
      <c r="J18" s="380">
        <f>'[3]PRUVAL2 Indiv'!O11/1000</f>
        <v>13904.476045534635</v>
      </c>
      <c r="K18" s="381">
        <f>'[3]PRUVAL2 Indiv'!O10/1000</f>
        <v>636.04925087759113</v>
      </c>
      <c r="L18" s="381">
        <f>SUM(L7:L17)</f>
        <v>13268.426794657044</v>
      </c>
    </row>
    <row r="19" spans="1:12">
      <c r="A19" s="691"/>
      <c r="B19" s="691"/>
      <c r="C19" s="382"/>
      <c r="D19" s="382"/>
      <c r="E19" s="382"/>
      <c r="F19" s="382"/>
      <c r="G19" s="382"/>
      <c r="H19" s="382"/>
      <c r="I19" s="382"/>
      <c r="J19" s="382"/>
      <c r="K19" s="382"/>
      <c r="L19" s="382"/>
    </row>
  </sheetData>
  <mergeCells count="5">
    <mergeCell ref="A4:B5"/>
    <mergeCell ref="C5:G5"/>
    <mergeCell ref="H5:I5"/>
    <mergeCell ref="J5:J6"/>
    <mergeCell ref="A19:B19"/>
  </mergeCells>
  <hyperlinks>
    <hyperlink ref="A1" location="Content!A1" display="Cuprins" xr:uid="{44E9E891-78BA-4944-B9B4-824DBCA3F23C}"/>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9704D-EB03-4AAB-969D-9285A7C9EB1D}">
  <dimension ref="A1:J34"/>
  <sheetViews>
    <sheetView topLeftCell="B1" zoomScale="80" zoomScaleNormal="80" workbookViewId="0">
      <selection activeCell="A2" sqref="A2:R13"/>
    </sheetView>
  </sheetViews>
  <sheetFormatPr defaultColWidth="8.85546875" defaultRowHeight="12.75"/>
  <cols>
    <col min="1" max="1" width="8.85546875" style="24"/>
    <col min="2" max="2" width="52.42578125" style="24" customWidth="1"/>
    <col min="3" max="10" width="24.7109375" style="24" customWidth="1"/>
    <col min="11" max="16384" width="8.85546875" style="24"/>
  </cols>
  <sheetData>
    <row r="1" spans="1:10">
      <c r="B1" s="116" t="s">
        <v>43</v>
      </c>
    </row>
    <row r="2" spans="1:10" ht="13.5" thickBot="1"/>
    <row r="3" spans="1:10">
      <c r="A3" s="804" t="s">
        <v>45</v>
      </c>
      <c r="B3" s="85" t="s">
        <v>974</v>
      </c>
      <c r="C3" s="804" t="s">
        <v>975</v>
      </c>
      <c r="D3" s="804" t="s">
        <v>976</v>
      </c>
      <c r="E3" s="804" t="s">
        <v>977</v>
      </c>
      <c r="F3" s="804" t="s">
        <v>978</v>
      </c>
      <c r="G3" s="804" t="s">
        <v>979</v>
      </c>
      <c r="H3" s="804" t="s">
        <v>980</v>
      </c>
      <c r="I3" s="804" t="s">
        <v>981</v>
      </c>
      <c r="J3" s="804" t="s">
        <v>982</v>
      </c>
    </row>
    <row r="4" spans="1:10">
      <c r="A4" s="765"/>
      <c r="B4" s="126"/>
      <c r="C4" s="765"/>
      <c r="D4" s="765"/>
      <c r="E4" s="765"/>
      <c r="F4" s="765"/>
      <c r="G4" s="765"/>
      <c r="H4" s="765"/>
      <c r="I4" s="765"/>
      <c r="J4" s="765"/>
    </row>
    <row r="5" spans="1:10">
      <c r="A5" s="765"/>
      <c r="B5" s="126"/>
      <c r="C5" s="765"/>
      <c r="D5" s="765"/>
      <c r="E5" s="765"/>
      <c r="F5" s="765"/>
      <c r="G5" s="765"/>
      <c r="H5" s="765"/>
      <c r="I5" s="765"/>
      <c r="J5" s="765"/>
    </row>
    <row r="6" spans="1:10">
      <c r="A6" s="765"/>
      <c r="B6" s="126"/>
      <c r="C6" s="765"/>
      <c r="D6" s="765"/>
      <c r="E6" s="765"/>
      <c r="F6" s="765"/>
      <c r="G6" s="765"/>
      <c r="H6" s="765"/>
      <c r="I6" s="765"/>
      <c r="J6" s="765"/>
    </row>
    <row r="7" spans="1:10">
      <c r="A7" s="765"/>
      <c r="B7" s="126" t="s">
        <v>1092</v>
      </c>
      <c r="C7" s="765"/>
      <c r="D7" s="765"/>
      <c r="E7" s="765"/>
      <c r="F7" s="765"/>
      <c r="G7" s="765"/>
      <c r="H7" s="765"/>
      <c r="I7" s="765"/>
      <c r="J7" s="765"/>
    </row>
    <row r="8" spans="1:10">
      <c r="A8" s="765"/>
      <c r="B8" s="126"/>
      <c r="C8" s="765"/>
      <c r="D8" s="765"/>
      <c r="E8" s="765"/>
      <c r="F8" s="765"/>
      <c r="G8" s="765"/>
      <c r="H8" s="765"/>
      <c r="I8" s="765"/>
      <c r="J8" s="765"/>
    </row>
    <row r="9" spans="1:10" ht="13.5" thickBot="1">
      <c r="A9" s="805"/>
      <c r="B9" s="127" t="s">
        <v>45</v>
      </c>
      <c r="C9" s="805"/>
      <c r="D9" s="805"/>
      <c r="E9" s="805"/>
      <c r="F9" s="805"/>
      <c r="G9" s="805"/>
      <c r="H9" s="805"/>
      <c r="I9" s="805"/>
      <c r="J9" s="805"/>
    </row>
    <row r="10" spans="1:10" ht="13.5" thickBot="1">
      <c r="A10" s="10">
        <v>1</v>
      </c>
      <c r="B10" s="5" t="s">
        <v>950</v>
      </c>
      <c r="C10" s="128">
        <v>0</v>
      </c>
      <c r="D10" s="128">
        <v>0</v>
      </c>
      <c r="E10" s="128">
        <v>0</v>
      </c>
      <c r="F10" s="128">
        <v>0</v>
      </c>
      <c r="G10" s="128">
        <v>0</v>
      </c>
      <c r="H10" s="128">
        <v>0</v>
      </c>
      <c r="I10" s="128">
        <v>0</v>
      </c>
      <c r="J10" s="128">
        <v>0</v>
      </c>
    </row>
    <row r="11" spans="1:10" ht="13.5" thickBot="1">
      <c r="A11" s="10">
        <v>2</v>
      </c>
      <c r="B11" s="5" t="s">
        <v>983</v>
      </c>
      <c r="C11" s="128">
        <v>0</v>
      </c>
      <c r="D11" s="128">
        <v>0</v>
      </c>
      <c r="E11" s="128">
        <v>0</v>
      </c>
      <c r="F11" s="128">
        <v>0</v>
      </c>
      <c r="G11" s="128">
        <v>0</v>
      </c>
      <c r="H11" s="128">
        <v>0</v>
      </c>
      <c r="I11" s="128">
        <v>0</v>
      </c>
      <c r="J11" s="128">
        <v>0</v>
      </c>
    </row>
    <row r="12" spans="1:10" ht="13.5" thickBot="1">
      <c r="A12" s="10">
        <v>3</v>
      </c>
      <c r="B12" s="5" t="s">
        <v>984</v>
      </c>
      <c r="C12" s="128">
        <v>0</v>
      </c>
      <c r="D12" s="128">
        <v>0</v>
      </c>
      <c r="E12" s="128">
        <v>0</v>
      </c>
      <c r="F12" s="128">
        <v>0</v>
      </c>
      <c r="G12" s="128">
        <v>0</v>
      </c>
      <c r="H12" s="128">
        <v>0</v>
      </c>
      <c r="I12" s="128">
        <v>0</v>
      </c>
      <c r="J12" s="128">
        <v>0</v>
      </c>
    </row>
    <row r="13" spans="1:10" ht="26.25" thickBot="1">
      <c r="A13" s="10">
        <v>4</v>
      </c>
      <c r="B13" s="5" t="s">
        <v>985</v>
      </c>
      <c r="C13" s="128">
        <v>0</v>
      </c>
      <c r="D13" s="128">
        <v>0</v>
      </c>
      <c r="E13" s="128">
        <v>0</v>
      </c>
      <c r="F13" s="128">
        <v>0</v>
      </c>
      <c r="G13" s="128">
        <v>0</v>
      </c>
      <c r="H13" s="128">
        <v>0</v>
      </c>
      <c r="I13" s="128">
        <v>0</v>
      </c>
      <c r="J13" s="128">
        <v>0</v>
      </c>
    </row>
    <row r="14" spans="1:10" ht="13.5" thickBot="1">
      <c r="A14" s="10">
        <v>5</v>
      </c>
      <c r="B14" s="5" t="s">
        <v>986</v>
      </c>
      <c r="C14" s="128">
        <v>0</v>
      </c>
      <c r="D14" s="128">
        <v>0</v>
      </c>
      <c r="E14" s="128">
        <v>0</v>
      </c>
      <c r="F14" s="128">
        <v>0</v>
      </c>
      <c r="G14" s="128">
        <v>0</v>
      </c>
      <c r="H14" s="128">
        <v>0</v>
      </c>
      <c r="I14" s="128">
        <v>0</v>
      </c>
      <c r="J14" s="128">
        <v>0</v>
      </c>
    </row>
    <row r="15" spans="1:10" ht="13.5" thickBot="1">
      <c r="A15" s="10">
        <v>6</v>
      </c>
      <c r="B15" s="5" t="s">
        <v>987</v>
      </c>
      <c r="C15" s="128">
        <v>0</v>
      </c>
      <c r="D15" s="128">
        <v>0</v>
      </c>
      <c r="E15" s="128">
        <v>0</v>
      </c>
      <c r="F15" s="128">
        <v>0</v>
      </c>
      <c r="G15" s="128">
        <v>0</v>
      </c>
      <c r="H15" s="128">
        <v>0</v>
      </c>
      <c r="I15" s="128">
        <v>0</v>
      </c>
      <c r="J15" s="128">
        <v>0</v>
      </c>
    </row>
    <row r="16" spans="1:10" ht="13.5" thickBot="1">
      <c r="A16" s="10">
        <v>7</v>
      </c>
      <c r="B16" s="5" t="s">
        <v>951</v>
      </c>
      <c r="C16" s="128">
        <v>4358</v>
      </c>
      <c r="D16" s="128">
        <v>2155</v>
      </c>
      <c r="E16" s="128">
        <v>2203</v>
      </c>
      <c r="F16" s="128">
        <v>0</v>
      </c>
      <c r="G16" s="128">
        <v>0</v>
      </c>
      <c r="H16" s="128">
        <v>0</v>
      </c>
      <c r="I16" s="128">
        <v>2155</v>
      </c>
      <c r="J16" s="128">
        <v>1077</v>
      </c>
    </row>
    <row r="17" spans="1:10" ht="13.5" thickBot="1">
      <c r="A17" s="10">
        <v>8</v>
      </c>
      <c r="B17" s="5" t="s">
        <v>983</v>
      </c>
      <c r="C17" s="128">
        <v>2179</v>
      </c>
      <c r="D17" s="128">
        <v>1077</v>
      </c>
      <c r="E17" s="128">
        <v>1101</v>
      </c>
      <c r="F17" s="128">
        <v>0</v>
      </c>
      <c r="G17" s="128">
        <v>0</v>
      </c>
      <c r="H17" s="128">
        <v>0</v>
      </c>
      <c r="I17" s="128">
        <v>1077</v>
      </c>
      <c r="J17" s="128">
        <v>0</v>
      </c>
    </row>
    <row r="18" spans="1:10" ht="13.5" thickBot="1">
      <c r="A18" s="10">
        <v>9</v>
      </c>
      <c r="B18" s="5" t="s">
        <v>984</v>
      </c>
      <c r="C18" s="128">
        <v>0</v>
      </c>
      <c r="D18" s="128">
        <v>0</v>
      </c>
      <c r="E18" s="128">
        <v>0</v>
      </c>
      <c r="F18" s="128">
        <v>0</v>
      </c>
      <c r="G18" s="128">
        <v>0</v>
      </c>
      <c r="H18" s="128">
        <v>0</v>
      </c>
      <c r="I18" s="128">
        <v>0</v>
      </c>
      <c r="J18" s="128">
        <v>0</v>
      </c>
    </row>
    <row r="19" spans="1:10" ht="26.25" thickBot="1">
      <c r="A19" s="10">
        <v>10</v>
      </c>
      <c r="B19" s="5" t="s">
        <v>985</v>
      </c>
      <c r="C19" s="128">
        <v>2179</v>
      </c>
      <c r="D19" s="128">
        <v>1077</v>
      </c>
      <c r="E19" s="128">
        <v>1101</v>
      </c>
      <c r="F19" s="128">
        <v>0</v>
      </c>
      <c r="G19" s="128">
        <v>0</v>
      </c>
      <c r="H19" s="128">
        <v>0</v>
      </c>
      <c r="I19" s="128">
        <v>1077</v>
      </c>
      <c r="J19" s="128">
        <v>1077</v>
      </c>
    </row>
    <row r="20" spans="1:10" ht="13.5" thickBot="1">
      <c r="A20" s="10">
        <v>11</v>
      </c>
      <c r="B20" s="5" t="s">
        <v>986</v>
      </c>
      <c r="C20" s="128">
        <v>0</v>
      </c>
      <c r="D20" s="128">
        <v>0</v>
      </c>
      <c r="E20" s="128">
        <v>0</v>
      </c>
      <c r="F20" s="128">
        <v>0</v>
      </c>
      <c r="G20" s="128">
        <v>0</v>
      </c>
      <c r="H20" s="128">
        <v>0</v>
      </c>
      <c r="I20" s="128">
        <v>0</v>
      </c>
      <c r="J20" s="128">
        <v>0</v>
      </c>
    </row>
    <row r="21" spans="1:10" ht="13.5" thickBot="1">
      <c r="A21" s="10">
        <v>12</v>
      </c>
      <c r="B21" s="5" t="s">
        <v>987</v>
      </c>
      <c r="C21" s="128">
        <v>0</v>
      </c>
      <c r="D21" s="128">
        <v>0</v>
      </c>
      <c r="E21" s="128">
        <v>0</v>
      </c>
      <c r="F21" s="128">
        <v>0</v>
      </c>
      <c r="G21" s="128">
        <v>0</v>
      </c>
      <c r="H21" s="128">
        <v>0</v>
      </c>
      <c r="I21" s="128">
        <v>0</v>
      </c>
      <c r="J21" s="128">
        <v>0</v>
      </c>
    </row>
    <row r="22" spans="1:10" ht="13.5" thickBot="1">
      <c r="A22" s="10">
        <v>13</v>
      </c>
      <c r="B22" s="5" t="s">
        <v>952</v>
      </c>
      <c r="C22" s="128">
        <v>0</v>
      </c>
      <c r="D22" s="128">
        <v>0</v>
      </c>
      <c r="E22" s="128">
        <v>0</v>
      </c>
      <c r="F22" s="128">
        <v>0</v>
      </c>
      <c r="G22" s="128">
        <v>0</v>
      </c>
      <c r="H22" s="128">
        <v>0</v>
      </c>
      <c r="I22" s="128">
        <v>0</v>
      </c>
      <c r="J22" s="128">
        <v>0</v>
      </c>
    </row>
    <row r="23" spans="1:10" ht="13.5" thickBot="1">
      <c r="A23" s="10">
        <v>14</v>
      </c>
      <c r="B23" s="5" t="s">
        <v>983</v>
      </c>
      <c r="C23" s="128">
        <v>0</v>
      </c>
      <c r="D23" s="128">
        <v>0</v>
      </c>
      <c r="E23" s="128">
        <v>0</v>
      </c>
      <c r="F23" s="128">
        <v>0</v>
      </c>
      <c r="G23" s="128">
        <v>0</v>
      </c>
      <c r="H23" s="128">
        <v>0</v>
      </c>
      <c r="I23" s="128">
        <v>0</v>
      </c>
      <c r="J23" s="128">
        <v>0</v>
      </c>
    </row>
    <row r="24" spans="1:10" ht="13.5" thickBot="1">
      <c r="A24" s="10">
        <v>15</v>
      </c>
      <c r="B24" s="5" t="s">
        <v>984</v>
      </c>
      <c r="C24" s="128">
        <v>0</v>
      </c>
      <c r="D24" s="128">
        <v>0</v>
      </c>
      <c r="E24" s="128">
        <v>0</v>
      </c>
      <c r="F24" s="128">
        <v>0</v>
      </c>
      <c r="G24" s="128">
        <v>0</v>
      </c>
      <c r="H24" s="128">
        <v>0</v>
      </c>
      <c r="I24" s="128">
        <v>0</v>
      </c>
      <c r="J24" s="128">
        <v>0</v>
      </c>
    </row>
    <row r="25" spans="1:10" ht="26.25" thickBot="1">
      <c r="A25" s="10">
        <v>16</v>
      </c>
      <c r="B25" s="5" t="s">
        <v>985</v>
      </c>
      <c r="C25" s="128">
        <v>0</v>
      </c>
      <c r="D25" s="128">
        <v>0</v>
      </c>
      <c r="E25" s="128">
        <v>0</v>
      </c>
      <c r="F25" s="128">
        <v>0</v>
      </c>
      <c r="G25" s="128">
        <v>0</v>
      </c>
      <c r="H25" s="128">
        <v>0</v>
      </c>
      <c r="I25" s="128">
        <v>0</v>
      </c>
      <c r="J25" s="128">
        <v>0</v>
      </c>
    </row>
    <row r="26" spans="1:10" ht="13.5" thickBot="1">
      <c r="A26" s="10">
        <v>17</v>
      </c>
      <c r="B26" s="5" t="s">
        <v>986</v>
      </c>
      <c r="C26" s="128">
        <v>0</v>
      </c>
      <c r="D26" s="128">
        <v>0</v>
      </c>
      <c r="E26" s="128">
        <v>0</v>
      </c>
      <c r="F26" s="128">
        <v>0</v>
      </c>
      <c r="G26" s="128">
        <v>0</v>
      </c>
      <c r="H26" s="128">
        <v>0</v>
      </c>
      <c r="I26" s="128">
        <v>0</v>
      </c>
      <c r="J26" s="128">
        <v>0</v>
      </c>
    </row>
    <row r="27" spans="1:10" ht="13.5" thickBot="1">
      <c r="A27" s="10">
        <v>18</v>
      </c>
      <c r="B27" s="5" t="s">
        <v>987</v>
      </c>
      <c r="C27" s="128">
        <v>0</v>
      </c>
      <c r="D27" s="128">
        <v>0</v>
      </c>
      <c r="E27" s="128">
        <v>0</v>
      </c>
      <c r="F27" s="128">
        <v>0</v>
      </c>
      <c r="G27" s="128">
        <v>0</v>
      </c>
      <c r="H27" s="128">
        <v>0</v>
      </c>
      <c r="I27" s="128">
        <v>0</v>
      </c>
      <c r="J27" s="128">
        <v>0</v>
      </c>
    </row>
    <row r="28" spans="1:10" ht="13.5" thickBot="1">
      <c r="A28" s="10">
        <v>19</v>
      </c>
      <c r="B28" s="5" t="s">
        <v>953</v>
      </c>
      <c r="C28" s="128">
        <v>0</v>
      </c>
      <c r="D28" s="128">
        <v>0</v>
      </c>
      <c r="E28" s="128">
        <v>0</v>
      </c>
      <c r="F28" s="128">
        <v>0</v>
      </c>
      <c r="G28" s="128">
        <v>0</v>
      </c>
      <c r="H28" s="128">
        <v>0</v>
      </c>
      <c r="I28" s="128">
        <v>0</v>
      </c>
      <c r="J28" s="128">
        <v>0</v>
      </c>
    </row>
    <row r="29" spans="1:10" ht="13.5" thickBot="1">
      <c r="A29" s="10">
        <v>20</v>
      </c>
      <c r="B29" s="5" t="s">
        <v>983</v>
      </c>
      <c r="C29" s="128">
        <v>0</v>
      </c>
      <c r="D29" s="128">
        <v>0</v>
      </c>
      <c r="E29" s="128">
        <v>0</v>
      </c>
      <c r="F29" s="128">
        <v>0</v>
      </c>
      <c r="G29" s="128">
        <v>0</v>
      </c>
      <c r="H29" s="128">
        <v>0</v>
      </c>
      <c r="I29" s="128">
        <v>0</v>
      </c>
      <c r="J29" s="128">
        <v>0</v>
      </c>
    </row>
    <row r="30" spans="1:10" ht="13.5" thickBot="1">
      <c r="A30" s="10">
        <v>21</v>
      </c>
      <c r="B30" s="5" t="s">
        <v>984</v>
      </c>
      <c r="C30" s="128">
        <v>0</v>
      </c>
      <c r="D30" s="128">
        <v>0</v>
      </c>
      <c r="E30" s="128">
        <v>0</v>
      </c>
      <c r="F30" s="128">
        <v>0</v>
      </c>
      <c r="G30" s="128">
        <v>0</v>
      </c>
      <c r="H30" s="128">
        <v>0</v>
      </c>
      <c r="I30" s="128">
        <v>0</v>
      </c>
      <c r="J30" s="128">
        <v>0</v>
      </c>
    </row>
    <row r="31" spans="1:10" ht="26.25" thickBot="1">
      <c r="A31" s="10">
        <v>22</v>
      </c>
      <c r="B31" s="5" t="s">
        <v>985</v>
      </c>
      <c r="C31" s="128">
        <v>0</v>
      </c>
      <c r="D31" s="128">
        <v>0</v>
      </c>
      <c r="E31" s="128">
        <v>0</v>
      </c>
      <c r="F31" s="128">
        <v>0</v>
      </c>
      <c r="G31" s="128">
        <v>0</v>
      </c>
      <c r="H31" s="128">
        <v>0</v>
      </c>
      <c r="I31" s="128">
        <v>0</v>
      </c>
      <c r="J31" s="128">
        <v>0</v>
      </c>
    </row>
    <row r="32" spans="1:10" ht="13.5" thickBot="1">
      <c r="A32" s="10">
        <v>23</v>
      </c>
      <c r="B32" s="5" t="s">
        <v>986</v>
      </c>
      <c r="C32" s="128">
        <v>0</v>
      </c>
      <c r="D32" s="128">
        <v>0</v>
      </c>
      <c r="E32" s="128">
        <v>0</v>
      </c>
      <c r="F32" s="128">
        <v>0</v>
      </c>
      <c r="G32" s="128">
        <v>0</v>
      </c>
      <c r="H32" s="128">
        <v>0</v>
      </c>
      <c r="I32" s="128">
        <v>0</v>
      </c>
      <c r="J32" s="128">
        <v>0</v>
      </c>
    </row>
    <row r="33" spans="1:10" ht="13.5" thickBot="1">
      <c r="A33" s="10">
        <v>24</v>
      </c>
      <c r="B33" s="5" t="s">
        <v>987</v>
      </c>
      <c r="C33" s="128">
        <v>0</v>
      </c>
      <c r="D33" s="128">
        <v>0</v>
      </c>
      <c r="E33" s="128">
        <v>0</v>
      </c>
      <c r="F33" s="128">
        <v>0</v>
      </c>
      <c r="G33" s="128">
        <v>0</v>
      </c>
      <c r="H33" s="128">
        <v>0</v>
      </c>
      <c r="I33" s="128">
        <v>0</v>
      </c>
      <c r="J33" s="128">
        <v>0</v>
      </c>
    </row>
    <row r="34" spans="1:10" ht="13.5" thickBot="1">
      <c r="A34" s="129">
        <v>25</v>
      </c>
      <c r="B34" s="130" t="s">
        <v>988</v>
      </c>
      <c r="C34" s="131">
        <v>4358</v>
      </c>
      <c r="D34" s="131">
        <v>2155</v>
      </c>
      <c r="E34" s="131">
        <v>2203</v>
      </c>
      <c r="F34" s="131">
        <v>0</v>
      </c>
      <c r="G34" s="131">
        <v>0</v>
      </c>
      <c r="H34" s="131">
        <v>0</v>
      </c>
      <c r="I34" s="131">
        <v>2155</v>
      </c>
      <c r="J34" s="131">
        <v>1077</v>
      </c>
    </row>
  </sheetData>
  <mergeCells count="9">
    <mergeCell ref="H3:H9"/>
    <mergeCell ref="I3:I9"/>
    <mergeCell ref="J3:J9"/>
    <mergeCell ref="A3:A9"/>
    <mergeCell ref="C3:C9"/>
    <mergeCell ref="D3:D9"/>
    <mergeCell ref="E3:E9"/>
    <mergeCell ref="F3:F9"/>
    <mergeCell ref="G3:G9"/>
  </mergeCells>
  <hyperlinks>
    <hyperlink ref="B1" location="Content!A1" display="Cuprins" xr:uid="{3E761C9C-6217-4C0C-B05D-A92BA2611C50}"/>
  </hyperlink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F954-7CC0-4E3D-9566-2ED9D83C8949}">
  <dimension ref="A1:D14"/>
  <sheetViews>
    <sheetView zoomScale="80" zoomScaleNormal="80" workbookViewId="0">
      <selection activeCell="A2" sqref="A2:R13"/>
    </sheetView>
  </sheetViews>
  <sheetFormatPr defaultColWidth="8.85546875" defaultRowHeight="12.75"/>
  <cols>
    <col min="1" max="2" width="8.85546875" style="24"/>
    <col min="3" max="3" width="48.140625" style="24" customWidth="1"/>
    <col min="4" max="4" width="22.5703125" style="24" customWidth="1"/>
    <col min="5" max="16384" width="8.85546875" style="24"/>
  </cols>
  <sheetData>
    <row r="1" spans="1:4">
      <c r="A1" s="116" t="s">
        <v>43</v>
      </c>
    </row>
    <row r="2" spans="1:4" ht="13.5" thickBot="1"/>
    <row r="3" spans="1:4" ht="64.5" thickBot="1">
      <c r="B3" s="25"/>
      <c r="C3" s="82" t="s">
        <v>757</v>
      </c>
      <c r="D3" s="82" t="s">
        <v>989</v>
      </c>
    </row>
    <row r="4" spans="1:4" ht="26.25" thickBot="1">
      <c r="B4" s="83">
        <v>1</v>
      </c>
      <c r="C4" s="84" t="s">
        <v>990</v>
      </c>
      <c r="D4" s="18">
        <v>1</v>
      </c>
    </row>
    <row r="5" spans="1:4" ht="26.25" thickBot="1">
      <c r="B5" s="83">
        <v>2</v>
      </c>
      <c r="C5" s="84" t="s">
        <v>991</v>
      </c>
      <c r="D5" s="18">
        <v>0</v>
      </c>
    </row>
    <row r="6" spans="1:4" ht="26.25" thickBot="1">
      <c r="B6" s="83">
        <v>3</v>
      </c>
      <c r="C6" s="84" t="s">
        <v>992</v>
      </c>
      <c r="D6" s="18">
        <v>0</v>
      </c>
    </row>
    <row r="7" spans="1:4" ht="26.25" thickBot="1">
      <c r="B7" s="83">
        <v>4</v>
      </c>
      <c r="C7" s="84" t="s">
        <v>993</v>
      </c>
      <c r="D7" s="18">
        <v>0</v>
      </c>
    </row>
    <row r="8" spans="1:4" ht="26.25" thickBot="1">
      <c r="B8" s="83">
        <v>5</v>
      </c>
      <c r="C8" s="84" t="s">
        <v>994</v>
      </c>
      <c r="D8" s="18">
        <v>0</v>
      </c>
    </row>
    <row r="9" spans="1:4" ht="26.25" thickBot="1">
      <c r="B9" s="83">
        <v>6</v>
      </c>
      <c r="C9" s="84" t="s">
        <v>995</v>
      </c>
      <c r="D9" s="18">
        <v>0</v>
      </c>
    </row>
    <row r="10" spans="1:4" ht="26.25" thickBot="1">
      <c r="B10" s="83">
        <v>7</v>
      </c>
      <c r="C10" s="84" t="s">
        <v>996</v>
      </c>
      <c r="D10" s="18">
        <v>0</v>
      </c>
    </row>
    <row r="11" spans="1:4" ht="26.25" thickBot="1">
      <c r="B11" s="83">
        <v>8</v>
      </c>
      <c r="C11" s="84" t="s">
        <v>997</v>
      </c>
      <c r="D11" s="18">
        <v>0</v>
      </c>
    </row>
    <row r="12" spans="1:4" ht="26.25" thickBot="1">
      <c r="B12" s="83">
        <v>9</v>
      </c>
      <c r="C12" s="84" t="s">
        <v>998</v>
      </c>
      <c r="D12" s="18">
        <v>0</v>
      </c>
    </row>
    <row r="13" spans="1:4" ht="26.25" thickBot="1">
      <c r="B13" s="83">
        <v>10</v>
      </c>
      <c r="C13" s="84" t="s">
        <v>999</v>
      </c>
      <c r="D13" s="18">
        <v>0</v>
      </c>
    </row>
    <row r="14" spans="1:4" ht="26.25" thickBot="1">
      <c r="B14" s="83">
        <v>11</v>
      </c>
      <c r="C14" s="84" t="s">
        <v>1000</v>
      </c>
      <c r="D14" s="18">
        <v>0</v>
      </c>
    </row>
  </sheetData>
  <hyperlinks>
    <hyperlink ref="A1" location="Content!A1" display="Cuprins" xr:uid="{FE7231DD-47DB-453D-839F-DEBB1B7FD2CF}"/>
  </hyperlinks>
  <pageMargins left="0.7" right="0.7" top="0.75" bottom="0.75" header="0.3" footer="0.3"/>
  <pageSetup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70A91-D2B8-449F-954A-06AA1FBAD643}">
  <dimension ref="A1:M11"/>
  <sheetViews>
    <sheetView zoomScale="80" zoomScaleNormal="80" workbookViewId="0">
      <selection activeCell="A2" sqref="A2:R13"/>
    </sheetView>
  </sheetViews>
  <sheetFormatPr defaultColWidth="8.85546875" defaultRowHeight="12.75"/>
  <cols>
    <col min="1" max="1" width="8.85546875" style="24"/>
    <col min="2" max="2" width="40.28515625" style="24" customWidth="1"/>
    <col min="3" max="11" width="15.28515625" style="24" customWidth="1"/>
    <col min="12" max="12" width="8" style="24" customWidth="1"/>
    <col min="13" max="13" width="2" style="24" customWidth="1"/>
    <col min="14" max="16384" width="8.85546875" style="24"/>
  </cols>
  <sheetData>
    <row r="1" spans="1:13">
      <c r="A1" s="116" t="s">
        <v>43</v>
      </c>
    </row>
    <row r="2" spans="1:13" ht="13.5" thickBot="1"/>
    <row r="3" spans="1:13" ht="15" customHeight="1" thickBot="1">
      <c r="A3" s="760" t="s">
        <v>1093</v>
      </c>
      <c r="B3" s="761"/>
      <c r="C3" s="766" t="s">
        <v>1001</v>
      </c>
      <c r="D3" s="744"/>
      <c r="E3" s="744"/>
      <c r="F3" s="789" t="s">
        <v>1002</v>
      </c>
      <c r="G3" s="790"/>
      <c r="H3" s="790"/>
      <c r="I3" s="790"/>
      <c r="J3" s="790"/>
      <c r="K3" s="791"/>
      <c r="L3" s="117"/>
      <c r="M3" s="12"/>
    </row>
    <row r="4" spans="1:13" ht="51.75" thickBot="1">
      <c r="A4" s="1031"/>
      <c r="B4" s="1032"/>
      <c r="C4" s="90" t="s">
        <v>950</v>
      </c>
      <c r="D4" s="90" t="s">
        <v>951</v>
      </c>
      <c r="E4" s="90" t="s">
        <v>1003</v>
      </c>
      <c r="F4" s="118" t="s">
        <v>1004</v>
      </c>
      <c r="G4" s="90" t="s">
        <v>1005</v>
      </c>
      <c r="H4" s="90" t="s">
        <v>1006</v>
      </c>
      <c r="I4" s="90" t="s">
        <v>1007</v>
      </c>
      <c r="J4" s="90" t="s">
        <v>1008</v>
      </c>
      <c r="K4" s="90" t="s">
        <v>1009</v>
      </c>
      <c r="L4" s="1033" t="s">
        <v>256</v>
      </c>
      <c r="M4" s="1034"/>
    </row>
    <row r="5" spans="1:13" ht="26.25" thickBot="1">
      <c r="A5" s="1">
        <v>1</v>
      </c>
      <c r="B5" s="2" t="s">
        <v>1010</v>
      </c>
      <c r="C5" s="119"/>
      <c r="D5" s="119"/>
      <c r="E5" s="119"/>
      <c r="F5" s="120"/>
      <c r="G5" s="119"/>
      <c r="H5" s="119"/>
      <c r="I5" s="119"/>
      <c r="J5" s="119"/>
      <c r="K5" s="119"/>
      <c r="L5" s="1035">
        <v>0</v>
      </c>
      <c r="M5" s="1036"/>
    </row>
    <row r="6" spans="1:13" ht="13.5" thickBot="1">
      <c r="A6" s="1">
        <v>2</v>
      </c>
      <c r="B6" s="2" t="s">
        <v>1011</v>
      </c>
      <c r="C6" s="121">
        <v>9</v>
      </c>
      <c r="D6" s="121">
        <v>8</v>
      </c>
      <c r="E6" s="121">
        <v>17</v>
      </c>
      <c r="F6" s="120"/>
      <c r="G6" s="119"/>
      <c r="H6" s="119"/>
      <c r="I6" s="119"/>
      <c r="J6" s="119"/>
      <c r="K6" s="119"/>
      <c r="L6" s="1037"/>
      <c r="M6" s="1038"/>
    </row>
    <row r="7" spans="1:13" ht="26.25" thickBot="1">
      <c r="A7" s="1">
        <v>3</v>
      </c>
      <c r="B7" s="2" t="s">
        <v>1012</v>
      </c>
      <c r="C7" s="119"/>
      <c r="D7" s="119"/>
      <c r="E7" s="119"/>
      <c r="F7" s="122">
        <v>11</v>
      </c>
      <c r="G7" s="123">
        <v>3</v>
      </c>
      <c r="H7" s="123">
        <v>0</v>
      </c>
      <c r="I7" s="123">
        <v>7</v>
      </c>
      <c r="J7" s="123">
        <v>10</v>
      </c>
      <c r="K7" s="123">
        <v>0</v>
      </c>
      <c r="L7" s="1037"/>
      <c r="M7" s="1038"/>
    </row>
    <row r="8" spans="1:13" ht="26.25" thickBot="1">
      <c r="A8" s="1">
        <v>4</v>
      </c>
      <c r="B8" s="2" t="s">
        <v>1013</v>
      </c>
      <c r="C8" s="119"/>
      <c r="D8" s="119"/>
      <c r="E8" s="119"/>
      <c r="F8" s="122">
        <v>19</v>
      </c>
      <c r="G8" s="123">
        <v>11</v>
      </c>
      <c r="H8" s="123">
        <v>0</v>
      </c>
      <c r="I8" s="123">
        <v>1</v>
      </c>
      <c r="J8" s="123">
        <v>27</v>
      </c>
      <c r="K8" s="123">
        <v>0</v>
      </c>
      <c r="L8" s="1037"/>
      <c r="M8" s="1038"/>
    </row>
    <row r="9" spans="1:13" ht="26.25" thickBot="1">
      <c r="A9" s="1">
        <v>5</v>
      </c>
      <c r="B9" s="2" t="s">
        <v>1014</v>
      </c>
      <c r="C9" s="124">
        <v>2301</v>
      </c>
      <c r="D9" s="124">
        <v>23221</v>
      </c>
      <c r="E9" s="124">
        <v>25522</v>
      </c>
      <c r="F9" s="125">
        <v>17258</v>
      </c>
      <c r="G9" s="124">
        <v>8095</v>
      </c>
      <c r="H9" s="124">
        <v>0</v>
      </c>
      <c r="I9" s="124">
        <v>6036</v>
      </c>
      <c r="J9" s="124">
        <v>16670</v>
      </c>
      <c r="K9" s="124">
        <v>0</v>
      </c>
      <c r="L9" s="1037"/>
      <c r="M9" s="1038"/>
    </row>
    <row r="10" spans="1:13" ht="13.5" thickBot="1">
      <c r="A10" s="1">
        <v>6</v>
      </c>
      <c r="B10" s="2" t="s">
        <v>1015</v>
      </c>
      <c r="C10" s="124">
        <v>0</v>
      </c>
      <c r="D10" s="124">
        <v>4975</v>
      </c>
      <c r="E10" s="124">
        <v>4975</v>
      </c>
      <c r="F10" s="125">
        <v>3329</v>
      </c>
      <c r="G10" s="124">
        <v>1215</v>
      </c>
      <c r="H10" s="124">
        <v>0</v>
      </c>
      <c r="I10" s="124">
        <v>1030</v>
      </c>
      <c r="J10" s="124">
        <v>2907</v>
      </c>
      <c r="K10" s="124">
        <v>0</v>
      </c>
      <c r="L10" s="1037"/>
      <c r="M10" s="1038"/>
    </row>
    <row r="11" spans="1:13" ht="13.5" thickBot="1">
      <c r="A11" s="1">
        <v>7</v>
      </c>
      <c r="B11" s="2" t="s">
        <v>1016</v>
      </c>
      <c r="C11" s="124">
        <v>2301</v>
      </c>
      <c r="D11" s="124">
        <v>18246</v>
      </c>
      <c r="E11" s="124">
        <v>20547</v>
      </c>
      <c r="F11" s="125">
        <v>13929</v>
      </c>
      <c r="G11" s="124">
        <v>6880</v>
      </c>
      <c r="H11" s="124">
        <v>0</v>
      </c>
      <c r="I11" s="124">
        <v>5006</v>
      </c>
      <c r="J11" s="124">
        <v>13763</v>
      </c>
      <c r="K11" s="124">
        <v>0</v>
      </c>
      <c r="L11" s="1037"/>
      <c r="M11" s="1038"/>
    </row>
  </sheetData>
  <mergeCells count="11">
    <mergeCell ref="L9:M9"/>
    <mergeCell ref="L10:M10"/>
    <mergeCell ref="L11:M11"/>
    <mergeCell ref="L6:M6"/>
    <mergeCell ref="L7:M7"/>
    <mergeCell ref="L8:M8"/>
    <mergeCell ref="A3:B4"/>
    <mergeCell ref="L4:M4"/>
    <mergeCell ref="L5:M5"/>
    <mergeCell ref="C3:E3"/>
    <mergeCell ref="F3:K3"/>
  </mergeCells>
  <hyperlinks>
    <hyperlink ref="A1" location="Content!A1" display="Cuprins" xr:uid="{1679E4AA-4748-4C25-8E2C-E0FC1BE46218}"/>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I104"/>
  <sheetViews>
    <sheetView showGridLines="0" topLeftCell="A16" zoomScale="80" zoomScaleNormal="80" workbookViewId="0">
      <selection activeCell="D15" sqref="D15"/>
    </sheetView>
  </sheetViews>
  <sheetFormatPr defaultColWidth="9.140625" defaultRowHeight="12.75"/>
  <cols>
    <col min="1" max="1" width="5.28515625" style="135" bestFit="1" customWidth="1"/>
    <col min="2" max="2" width="7.140625" style="417" customWidth="1"/>
    <col min="3" max="3" width="79" style="417" customWidth="1"/>
    <col min="4" max="4" width="14.28515625" style="417" customWidth="1"/>
    <col min="5" max="5" width="14.28515625" style="135" customWidth="1"/>
    <col min="6" max="6" width="14.140625" style="418" customWidth="1"/>
    <col min="7" max="7" width="13.7109375" style="418" customWidth="1"/>
    <col min="8" max="9" width="11.28515625" style="418" customWidth="1"/>
    <col min="10" max="16384" width="9.140625" style="135"/>
  </cols>
  <sheetData>
    <row r="1" spans="1:5">
      <c r="A1" s="116" t="s">
        <v>43</v>
      </c>
    </row>
    <row r="3" spans="1:5">
      <c r="B3" s="419" t="s">
        <v>44</v>
      </c>
      <c r="C3" s="420"/>
      <c r="D3" s="420"/>
      <c r="E3" s="421"/>
    </row>
    <row r="7" spans="1:5">
      <c r="B7" s="422"/>
    </row>
    <row r="8" spans="1:5">
      <c r="B8" s="695" t="s">
        <v>45</v>
      </c>
      <c r="C8" s="696"/>
      <c r="D8" s="99"/>
      <c r="E8" s="100"/>
    </row>
    <row r="9" spans="1:5">
      <c r="B9" s="697"/>
      <c r="C9" s="698"/>
      <c r="D9" s="101" t="s">
        <v>46</v>
      </c>
      <c r="E9" s="102" t="s">
        <v>47</v>
      </c>
    </row>
    <row r="10" spans="1:5">
      <c r="B10" s="699" t="s">
        <v>48</v>
      </c>
      <c r="C10" s="700"/>
      <c r="D10" s="700"/>
      <c r="E10" s="701"/>
    </row>
    <row r="11" spans="1:5">
      <c r="B11" s="103">
        <v>1</v>
      </c>
      <c r="C11" s="103" t="s">
        <v>49</v>
      </c>
      <c r="D11" s="104">
        <v>1200000</v>
      </c>
      <c r="E11" s="103"/>
    </row>
    <row r="12" spans="1:5">
      <c r="B12" s="103"/>
      <c r="C12" s="103" t="s">
        <v>50</v>
      </c>
      <c r="D12" s="104">
        <v>1200000</v>
      </c>
      <c r="E12" s="103" t="s">
        <v>51</v>
      </c>
    </row>
    <row r="13" spans="1:5">
      <c r="B13" s="103">
        <v>2</v>
      </c>
      <c r="C13" s="103" t="s">
        <v>52</v>
      </c>
      <c r="D13" s="104">
        <v>3335295</v>
      </c>
      <c r="E13" s="103" t="s">
        <v>53</v>
      </c>
    </row>
    <row r="14" spans="1:5">
      <c r="B14" s="103">
        <v>3</v>
      </c>
      <c r="C14" s="103" t="s">
        <v>54</v>
      </c>
      <c r="D14" s="104">
        <v>116373</v>
      </c>
      <c r="E14" s="103" t="s">
        <v>53</v>
      </c>
    </row>
    <row r="15" spans="1:5">
      <c r="B15" s="103" t="s">
        <v>55</v>
      </c>
      <c r="C15" s="103" t="s">
        <v>56</v>
      </c>
      <c r="D15" s="104"/>
      <c r="E15" s="103"/>
    </row>
    <row r="16" spans="1:5" ht="38.25">
      <c r="B16" s="103">
        <v>4</v>
      </c>
      <c r="C16" s="103" t="s">
        <v>57</v>
      </c>
      <c r="D16" s="104"/>
      <c r="E16" s="103"/>
    </row>
    <row r="17" spans="2:5" ht="25.5">
      <c r="B17" s="103">
        <v>5</v>
      </c>
      <c r="C17" s="103" t="s">
        <v>58</v>
      </c>
      <c r="D17" s="104"/>
      <c r="E17" s="103"/>
    </row>
    <row r="18" spans="2:5" ht="25.5">
      <c r="B18" s="103" t="s">
        <v>59</v>
      </c>
      <c r="C18" s="103" t="s">
        <v>60</v>
      </c>
      <c r="D18" s="104">
        <v>529379</v>
      </c>
      <c r="E18" s="103" t="s">
        <v>53</v>
      </c>
    </row>
    <row r="19" spans="2:5">
      <c r="B19" s="105">
        <v>6</v>
      </c>
      <c r="C19" s="106" t="s">
        <v>61</v>
      </c>
      <c r="D19" s="104">
        <v>5181047</v>
      </c>
      <c r="E19" s="103"/>
    </row>
    <row r="20" spans="2:5">
      <c r="B20" s="692" t="s">
        <v>62</v>
      </c>
      <c r="C20" s="693"/>
      <c r="D20" s="693"/>
      <c r="E20" s="694"/>
    </row>
    <row r="21" spans="2:5">
      <c r="B21" s="103">
        <v>7</v>
      </c>
      <c r="C21" s="103" t="s">
        <v>63</v>
      </c>
      <c r="D21" s="104">
        <v>-13913</v>
      </c>
      <c r="E21" s="103"/>
    </row>
    <row r="22" spans="2:5">
      <c r="B22" s="103">
        <v>8</v>
      </c>
      <c r="C22" s="103" t="s">
        <v>64</v>
      </c>
      <c r="D22" s="104">
        <v>-372304</v>
      </c>
      <c r="E22" s="103" t="s">
        <v>65</v>
      </c>
    </row>
    <row r="23" spans="2:5">
      <c r="B23" s="103">
        <v>9</v>
      </c>
      <c r="C23" s="103" t="s">
        <v>66</v>
      </c>
      <c r="D23" s="104"/>
      <c r="E23" s="103"/>
    </row>
    <row r="24" spans="2:5" ht="38.25">
      <c r="B24" s="103">
        <v>10</v>
      </c>
      <c r="C24" s="103" t="s">
        <v>67</v>
      </c>
      <c r="D24" s="104"/>
      <c r="E24" s="103"/>
    </row>
    <row r="25" spans="2:5" ht="38.25">
      <c r="B25" s="103">
        <v>11</v>
      </c>
      <c r="C25" s="103" t="s">
        <v>68</v>
      </c>
      <c r="D25" s="104"/>
      <c r="E25" s="103"/>
    </row>
    <row r="26" spans="2:5">
      <c r="B26" s="103">
        <v>12</v>
      </c>
      <c r="C26" s="103" t="s">
        <v>69</v>
      </c>
      <c r="D26" s="104"/>
      <c r="E26" s="103"/>
    </row>
    <row r="27" spans="2:5">
      <c r="B27" s="103">
        <v>13</v>
      </c>
      <c r="C27" s="103" t="s">
        <v>70</v>
      </c>
      <c r="D27" s="104"/>
      <c r="E27" s="103"/>
    </row>
    <row r="28" spans="2:5" ht="25.5">
      <c r="B28" s="103">
        <v>14</v>
      </c>
      <c r="C28" s="103" t="s">
        <v>71</v>
      </c>
      <c r="D28" s="104"/>
      <c r="E28" s="103"/>
    </row>
    <row r="29" spans="2:5">
      <c r="B29" s="103">
        <v>15</v>
      </c>
      <c r="C29" s="103" t="s">
        <v>72</v>
      </c>
      <c r="D29" s="104"/>
      <c r="E29" s="103"/>
    </row>
    <row r="30" spans="2:5" ht="25.5">
      <c r="B30" s="103">
        <v>16</v>
      </c>
      <c r="C30" s="103" t="s">
        <v>73</v>
      </c>
      <c r="D30" s="104"/>
      <c r="E30" s="103"/>
    </row>
    <row r="31" spans="2:5" ht="51">
      <c r="B31" s="103">
        <v>17</v>
      </c>
      <c r="C31" s="103" t="s">
        <v>74</v>
      </c>
      <c r="D31" s="104"/>
      <c r="E31" s="103"/>
    </row>
    <row r="32" spans="2:5" ht="51">
      <c r="B32" s="103">
        <v>18</v>
      </c>
      <c r="C32" s="103" t="s">
        <v>75</v>
      </c>
      <c r="D32" s="104"/>
      <c r="E32" s="103"/>
    </row>
    <row r="33" spans="2:5" ht="51">
      <c r="B33" s="103">
        <v>19</v>
      </c>
      <c r="C33" s="103" t="s">
        <v>76</v>
      </c>
      <c r="D33" s="104"/>
      <c r="E33" s="103"/>
    </row>
    <row r="34" spans="2:5">
      <c r="B34" s="103">
        <v>20</v>
      </c>
      <c r="C34" s="103" t="s">
        <v>66</v>
      </c>
      <c r="D34" s="104"/>
      <c r="E34" s="103"/>
    </row>
    <row r="35" spans="2:5" ht="25.5">
      <c r="B35" s="103" t="s">
        <v>77</v>
      </c>
      <c r="C35" s="103" t="s">
        <v>78</v>
      </c>
      <c r="D35" s="104">
        <v>-10788</v>
      </c>
      <c r="E35" s="103"/>
    </row>
    <row r="36" spans="2:5">
      <c r="B36" s="103" t="s">
        <v>79</v>
      </c>
      <c r="C36" s="103" t="s">
        <v>80</v>
      </c>
      <c r="D36" s="104"/>
      <c r="E36" s="103"/>
    </row>
    <row r="37" spans="2:5">
      <c r="B37" s="103" t="s">
        <v>81</v>
      </c>
      <c r="C37" s="103" t="s">
        <v>82</v>
      </c>
      <c r="D37" s="104">
        <f>D35</f>
        <v>-10788</v>
      </c>
      <c r="E37" s="103"/>
    </row>
    <row r="38" spans="2:5">
      <c r="B38" s="103" t="s">
        <v>83</v>
      </c>
      <c r="C38" s="103" t="s">
        <v>84</v>
      </c>
      <c r="D38" s="104"/>
      <c r="E38" s="103"/>
    </row>
    <row r="39" spans="2:5" ht="38.25">
      <c r="B39" s="103">
        <v>21</v>
      </c>
      <c r="C39" s="103" t="s">
        <v>85</v>
      </c>
      <c r="D39" s="104"/>
      <c r="E39" s="103"/>
    </row>
    <row r="40" spans="2:5">
      <c r="B40" s="103">
        <v>22</v>
      </c>
      <c r="C40" s="103" t="s">
        <v>86</v>
      </c>
      <c r="D40" s="104"/>
      <c r="E40" s="103"/>
    </row>
    <row r="41" spans="2:5" ht="38.25">
      <c r="B41" s="103">
        <v>23</v>
      </c>
      <c r="C41" s="103" t="s">
        <v>87</v>
      </c>
      <c r="D41" s="104"/>
      <c r="E41" s="103"/>
    </row>
    <row r="42" spans="2:5">
      <c r="B42" s="103">
        <v>24</v>
      </c>
      <c r="C42" s="103" t="s">
        <v>66</v>
      </c>
      <c r="D42" s="104"/>
      <c r="E42" s="103"/>
    </row>
    <row r="43" spans="2:5">
      <c r="B43" s="103">
        <v>25</v>
      </c>
      <c r="C43" s="103" t="s">
        <v>88</v>
      </c>
      <c r="D43" s="104"/>
      <c r="E43" s="103"/>
    </row>
    <row r="44" spans="2:5" ht="25.5">
      <c r="B44" s="103" t="s">
        <v>89</v>
      </c>
      <c r="C44" s="103" t="s">
        <v>90</v>
      </c>
      <c r="D44" s="104"/>
      <c r="E44" s="103"/>
    </row>
    <row r="45" spans="2:5" ht="63.75">
      <c r="B45" s="103" t="s">
        <v>91</v>
      </c>
      <c r="C45" s="103" t="s">
        <v>92</v>
      </c>
      <c r="D45" s="104"/>
      <c r="E45" s="103"/>
    </row>
    <row r="46" spans="2:5">
      <c r="B46" s="103">
        <v>26</v>
      </c>
      <c r="C46" s="103" t="s">
        <v>66</v>
      </c>
      <c r="D46" s="104"/>
      <c r="E46" s="103"/>
    </row>
    <row r="47" spans="2:5" ht="25.5">
      <c r="B47" s="103">
        <v>27</v>
      </c>
      <c r="C47" s="103" t="s">
        <v>93</v>
      </c>
      <c r="D47" s="104"/>
      <c r="E47" s="103"/>
    </row>
    <row r="48" spans="2:5">
      <c r="B48" s="103" t="s">
        <v>94</v>
      </c>
      <c r="C48" s="103" t="s">
        <v>95</v>
      </c>
      <c r="D48" s="104">
        <v>364219</v>
      </c>
      <c r="E48" s="103"/>
    </row>
    <row r="49" spans="2:5">
      <c r="B49" s="103">
        <v>28</v>
      </c>
      <c r="C49" s="106" t="s">
        <v>96</v>
      </c>
      <c r="D49" s="107">
        <v>-32786</v>
      </c>
      <c r="E49" s="103"/>
    </row>
    <row r="50" spans="2:5">
      <c r="B50" s="103">
        <v>29</v>
      </c>
      <c r="C50" s="106" t="s">
        <v>97</v>
      </c>
      <c r="D50" s="107">
        <v>5148261</v>
      </c>
      <c r="E50" s="103"/>
    </row>
    <row r="51" spans="2:5">
      <c r="B51" s="692" t="s">
        <v>98</v>
      </c>
      <c r="C51" s="693"/>
      <c r="D51" s="693"/>
      <c r="E51" s="694"/>
    </row>
    <row r="52" spans="2:5">
      <c r="B52" s="103">
        <v>30</v>
      </c>
      <c r="C52" s="103" t="s">
        <v>49</v>
      </c>
      <c r="D52" s="104">
        <v>609416</v>
      </c>
      <c r="E52" s="103" t="s">
        <v>99</v>
      </c>
    </row>
    <row r="53" spans="2:5" ht="25.5">
      <c r="B53" s="103">
        <v>31</v>
      </c>
      <c r="C53" s="103" t="s">
        <v>100</v>
      </c>
      <c r="D53" s="104">
        <v>609416</v>
      </c>
      <c r="E53" s="103"/>
    </row>
    <row r="54" spans="2:5">
      <c r="B54" s="103">
        <v>32</v>
      </c>
      <c r="C54" s="103" t="s">
        <v>101</v>
      </c>
      <c r="D54" s="104"/>
      <c r="E54" s="103"/>
    </row>
    <row r="55" spans="2:5" ht="38.25">
      <c r="B55" s="103">
        <v>33</v>
      </c>
      <c r="C55" s="103" t="s">
        <v>102</v>
      </c>
      <c r="D55" s="104"/>
      <c r="E55" s="103"/>
    </row>
    <row r="56" spans="2:5" ht="25.5">
      <c r="B56" s="103" t="s">
        <v>103</v>
      </c>
      <c r="C56" s="103" t="s">
        <v>104</v>
      </c>
      <c r="D56" s="104"/>
      <c r="E56" s="103"/>
    </row>
    <row r="57" spans="2:5" ht="25.5">
      <c r="B57" s="103" t="s">
        <v>105</v>
      </c>
      <c r="C57" s="103" t="s">
        <v>106</v>
      </c>
      <c r="D57" s="104"/>
      <c r="E57" s="103"/>
    </row>
    <row r="58" spans="2:5" ht="38.25">
      <c r="B58" s="103">
        <v>34</v>
      </c>
      <c r="C58" s="103" t="s">
        <v>107</v>
      </c>
      <c r="D58" s="104"/>
      <c r="E58" s="103"/>
    </row>
    <row r="59" spans="2:5">
      <c r="B59" s="103">
        <v>35</v>
      </c>
      <c r="C59" s="103" t="s">
        <v>108</v>
      </c>
      <c r="D59" s="104"/>
      <c r="E59" s="103"/>
    </row>
    <row r="60" spans="2:5">
      <c r="B60" s="105">
        <v>36</v>
      </c>
      <c r="C60" s="106" t="s">
        <v>109</v>
      </c>
      <c r="D60" s="107">
        <v>609416</v>
      </c>
      <c r="E60" s="103"/>
    </row>
    <row r="61" spans="2:5">
      <c r="B61" s="692" t="s">
        <v>110</v>
      </c>
      <c r="C61" s="693"/>
      <c r="D61" s="693"/>
      <c r="E61" s="694"/>
    </row>
    <row r="62" spans="2:5" ht="25.5">
      <c r="B62" s="103">
        <v>37</v>
      </c>
      <c r="C62" s="103" t="s">
        <v>111</v>
      </c>
      <c r="D62" s="104"/>
      <c r="E62" s="103"/>
    </row>
    <row r="63" spans="2:5" ht="51">
      <c r="B63" s="103">
        <v>38</v>
      </c>
      <c r="C63" s="103" t="s">
        <v>112</v>
      </c>
      <c r="D63" s="104"/>
      <c r="E63" s="103"/>
    </row>
    <row r="64" spans="2:5" ht="51">
      <c r="B64" s="103">
        <v>39</v>
      </c>
      <c r="C64" s="103" t="s">
        <v>113</v>
      </c>
      <c r="D64" s="104"/>
      <c r="E64" s="103"/>
    </row>
    <row r="65" spans="2:5" ht="38.25">
      <c r="B65" s="103">
        <v>40</v>
      </c>
      <c r="C65" s="103" t="s">
        <v>114</v>
      </c>
      <c r="D65" s="104"/>
      <c r="E65" s="103"/>
    </row>
    <row r="66" spans="2:5">
      <c r="B66" s="103">
        <v>41</v>
      </c>
      <c r="C66" s="103" t="s">
        <v>66</v>
      </c>
      <c r="D66" s="104"/>
      <c r="E66" s="103"/>
    </row>
    <row r="67" spans="2:5" ht="25.5">
      <c r="B67" s="103">
        <v>42</v>
      </c>
      <c r="C67" s="103" t="s">
        <v>115</v>
      </c>
      <c r="D67" s="104"/>
      <c r="E67" s="103"/>
    </row>
    <row r="68" spans="2:5">
      <c r="B68" s="103" t="s">
        <v>116</v>
      </c>
      <c r="C68" s="103" t="s">
        <v>117</v>
      </c>
      <c r="D68" s="104"/>
      <c r="E68" s="103"/>
    </row>
    <row r="69" spans="2:5">
      <c r="B69" s="105">
        <v>43</v>
      </c>
      <c r="C69" s="106" t="s">
        <v>118</v>
      </c>
      <c r="D69" s="104"/>
      <c r="E69" s="103"/>
    </row>
    <row r="70" spans="2:5">
      <c r="B70" s="105">
        <v>44</v>
      </c>
      <c r="C70" s="106" t="s">
        <v>119</v>
      </c>
      <c r="D70" s="104">
        <v>609416</v>
      </c>
      <c r="E70" s="103"/>
    </row>
    <row r="71" spans="2:5">
      <c r="B71" s="105">
        <v>45</v>
      </c>
      <c r="C71" s="106" t="s">
        <v>120</v>
      </c>
      <c r="D71" s="104">
        <v>5757677</v>
      </c>
      <c r="E71" s="103"/>
    </row>
    <row r="72" spans="2:5">
      <c r="B72" s="692" t="s">
        <v>121</v>
      </c>
      <c r="C72" s="693"/>
      <c r="D72" s="693"/>
      <c r="E72" s="694"/>
    </row>
    <row r="73" spans="2:5">
      <c r="B73" s="103">
        <v>46</v>
      </c>
      <c r="C73" s="103" t="s">
        <v>49</v>
      </c>
      <c r="D73" s="104">
        <v>737910</v>
      </c>
      <c r="E73" s="103" t="s">
        <v>122</v>
      </c>
    </row>
    <row r="74" spans="2:5" ht="38.25">
      <c r="B74" s="103">
        <v>47</v>
      </c>
      <c r="C74" s="103" t="s">
        <v>123</v>
      </c>
      <c r="D74" s="104"/>
      <c r="E74" s="103"/>
    </row>
    <row r="75" spans="2:5" ht="25.5">
      <c r="B75" s="103" t="s">
        <v>124</v>
      </c>
      <c r="C75" s="103" t="s">
        <v>125</v>
      </c>
      <c r="D75" s="104"/>
      <c r="E75" s="103"/>
    </row>
    <row r="76" spans="2:5" ht="25.5">
      <c r="B76" s="103" t="s">
        <v>126</v>
      </c>
      <c r="C76" s="103" t="s">
        <v>127</v>
      </c>
      <c r="D76" s="104"/>
      <c r="E76" s="103"/>
    </row>
    <row r="77" spans="2:5" ht="38.25">
      <c r="B77" s="103">
        <v>48</v>
      </c>
      <c r="C77" s="103" t="s">
        <v>128</v>
      </c>
      <c r="D77" s="104"/>
      <c r="E77" s="103"/>
    </row>
    <row r="78" spans="2:5">
      <c r="B78" s="103">
        <v>49</v>
      </c>
      <c r="C78" s="103" t="s">
        <v>108</v>
      </c>
      <c r="D78" s="104"/>
      <c r="E78" s="103"/>
    </row>
    <row r="79" spans="2:5">
      <c r="B79" s="103">
        <v>50</v>
      </c>
      <c r="C79" s="103" t="s">
        <v>129</v>
      </c>
      <c r="D79" s="104">
        <v>138551</v>
      </c>
      <c r="E79" s="103"/>
    </row>
    <row r="80" spans="2:5">
      <c r="B80" s="105">
        <v>51</v>
      </c>
      <c r="C80" s="106" t="s">
        <v>130</v>
      </c>
      <c r="D80" s="104">
        <v>876461</v>
      </c>
      <c r="E80" s="103"/>
    </row>
    <row r="81" spans="2:5">
      <c r="B81" s="692" t="s">
        <v>131</v>
      </c>
      <c r="C81" s="693"/>
      <c r="D81" s="693"/>
      <c r="E81" s="694"/>
    </row>
    <row r="82" spans="2:5" ht="25.5">
      <c r="B82" s="103">
        <v>52</v>
      </c>
      <c r="C82" s="103" t="s">
        <v>132</v>
      </c>
      <c r="D82" s="104"/>
      <c r="E82" s="103"/>
    </row>
    <row r="83" spans="2:5" ht="51">
      <c r="B83" s="103">
        <v>53</v>
      </c>
      <c r="C83" s="103" t="s">
        <v>133</v>
      </c>
      <c r="D83" s="104"/>
      <c r="E83" s="103"/>
    </row>
    <row r="84" spans="2:5" ht="51">
      <c r="B84" s="103">
        <v>54</v>
      </c>
      <c r="C84" s="103" t="s">
        <v>134</v>
      </c>
      <c r="D84" s="104"/>
      <c r="E84" s="103"/>
    </row>
    <row r="85" spans="2:5">
      <c r="B85" s="103" t="s">
        <v>135</v>
      </c>
      <c r="C85" s="103" t="s">
        <v>66</v>
      </c>
      <c r="D85" s="104"/>
      <c r="E85" s="103"/>
    </row>
    <row r="86" spans="2:5" ht="38.25">
      <c r="B86" s="103">
        <v>55</v>
      </c>
      <c r="C86" s="103" t="s">
        <v>136</v>
      </c>
      <c r="D86" s="104"/>
      <c r="E86" s="103"/>
    </row>
    <row r="87" spans="2:5">
      <c r="B87" s="103">
        <v>56</v>
      </c>
      <c r="C87" s="103" t="s">
        <v>66</v>
      </c>
      <c r="D87" s="104"/>
      <c r="E87" s="103"/>
    </row>
    <row r="88" spans="2:5" ht="25.5">
      <c r="B88" s="103" t="s">
        <v>137</v>
      </c>
      <c r="C88" s="103" t="s">
        <v>138</v>
      </c>
      <c r="D88" s="104"/>
      <c r="E88" s="103"/>
    </row>
    <row r="89" spans="2:5">
      <c r="B89" s="103" t="s">
        <v>139</v>
      </c>
      <c r="C89" s="103" t="s">
        <v>140</v>
      </c>
      <c r="D89" s="104">
        <v>-13297</v>
      </c>
      <c r="E89" s="103"/>
    </row>
    <row r="90" spans="2:5">
      <c r="B90" s="105">
        <v>57</v>
      </c>
      <c r="C90" s="106" t="s">
        <v>141</v>
      </c>
      <c r="D90" s="104">
        <v>-13297</v>
      </c>
      <c r="E90" s="103"/>
    </row>
    <row r="91" spans="2:5">
      <c r="B91" s="105">
        <v>58</v>
      </c>
      <c r="C91" s="106" t="s">
        <v>142</v>
      </c>
      <c r="D91" s="104">
        <v>863164</v>
      </c>
      <c r="E91" s="103"/>
    </row>
    <row r="92" spans="2:5">
      <c r="B92" s="105">
        <v>59</v>
      </c>
      <c r="C92" s="106" t="s">
        <v>143</v>
      </c>
      <c r="D92" s="104">
        <v>6620841</v>
      </c>
      <c r="E92" s="103"/>
    </row>
    <row r="93" spans="2:5">
      <c r="B93" s="105">
        <v>60</v>
      </c>
      <c r="C93" s="106" t="s">
        <v>144</v>
      </c>
      <c r="D93" s="104">
        <v>31040203</v>
      </c>
      <c r="E93" s="103"/>
    </row>
    <row r="94" spans="2:5">
      <c r="B94" s="692" t="s">
        <v>145</v>
      </c>
      <c r="C94" s="693"/>
      <c r="D94" s="693"/>
      <c r="E94" s="694"/>
    </row>
    <row r="95" spans="2:5">
      <c r="B95" s="103">
        <v>61</v>
      </c>
      <c r="C95" s="103" t="s">
        <v>146</v>
      </c>
      <c r="D95" s="108">
        <v>0.16585783496914283</v>
      </c>
      <c r="E95" s="103"/>
    </row>
    <row r="96" spans="2:5">
      <c r="B96" s="103">
        <v>62</v>
      </c>
      <c r="C96" s="103" t="s">
        <v>147</v>
      </c>
      <c r="D96" s="108">
        <v>0.18549095524930334</v>
      </c>
      <c r="E96" s="103"/>
    </row>
    <row r="97" spans="2:5">
      <c r="B97" s="103">
        <v>63</v>
      </c>
      <c r="C97" s="103" t="s">
        <v>148</v>
      </c>
      <c r="D97" s="108">
        <v>0.21329887295837038</v>
      </c>
      <c r="E97" s="103"/>
    </row>
    <row r="98" spans="2:5">
      <c r="B98" s="103">
        <v>64</v>
      </c>
      <c r="C98" s="103" t="s">
        <v>149</v>
      </c>
      <c r="D98" s="109">
        <v>0.11249999999999999</v>
      </c>
      <c r="E98" s="103"/>
    </row>
    <row r="99" spans="2:5">
      <c r="B99" s="103">
        <v>65</v>
      </c>
      <c r="C99" s="103" t="s">
        <v>150</v>
      </c>
      <c r="D99" s="110">
        <v>2.5000000000000001E-2</v>
      </c>
      <c r="E99" s="103"/>
    </row>
    <row r="100" spans="2:5">
      <c r="B100" s="103">
        <v>66</v>
      </c>
      <c r="C100" s="103" t="s">
        <v>151</v>
      </c>
      <c r="D100" s="108">
        <v>5.0000000000000001E-3</v>
      </c>
      <c r="E100" s="103"/>
    </row>
    <row r="101" spans="2:5">
      <c r="B101" s="103">
        <v>67</v>
      </c>
      <c r="C101" s="103" t="s">
        <v>152</v>
      </c>
      <c r="D101" s="111">
        <v>0</v>
      </c>
      <c r="E101" s="103"/>
    </row>
    <row r="102" spans="2:5" ht="25.5">
      <c r="B102" s="103" t="s">
        <v>153</v>
      </c>
      <c r="C102" s="103" t="s">
        <v>154</v>
      </c>
      <c r="D102" s="111">
        <v>0.01</v>
      </c>
      <c r="E102" s="103"/>
    </row>
    <row r="103" spans="2:5" ht="25.5">
      <c r="B103" s="103" t="s">
        <v>155</v>
      </c>
      <c r="C103" s="103" t="s">
        <v>156</v>
      </c>
      <c r="D103" s="111">
        <v>0</v>
      </c>
      <c r="E103" s="103"/>
    </row>
    <row r="104" spans="2:5" ht="25.5">
      <c r="B104" s="103">
        <v>68</v>
      </c>
      <c r="C104" s="106" t="s">
        <v>157</v>
      </c>
      <c r="D104" s="108">
        <v>0.12085783496914283</v>
      </c>
      <c r="E104" s="103"/>
    </row>
  </sheetData>
  <mergeCells count="8">
    <mergeCell ref="B81:E81"/>
    <mergeCell ref="B94:E94"/>
    <mergeCell ref="B8:C9"/>
    <mergeCell ref="B10:E10"/>
    <mergeCell ref="B20:E20"/>
    <mergeCell ref="B51:E51"/>
    <mergeCell ref="B61:E61"/>
    <mergeCell ref="B72:E72"/>
  </mergeCells>
  <hyperlinks>
    <hyperlink ref="A1" location="Content!A1" display="Cuprins" xr:uid="{00000000-0004-0000-03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59"/>
  <sheetViews>
    <sheetView showGridLines="0" topLeftCell="A37" zoomScale="80" zoomScaleNormal="80" workbookViewId="0">
      <selection activeCell="B52" sqref="B52"/>
    </sheetView>
  </sheetViews>
  <sheetFormatPr defaultColWidth="9.140625" defaultRowHeight="12.75"/>
  <cols>
    <col min="1" max="1" width="5.28515625" style="135" bestFit="1" customWidth="1"/>
    <col min="2" max="2" width="65.7109375" style="135" customWidth="1"/>
    <col min="3" max="5" width="14.140625" style="135" customWidth="1"/>
    <col min="6" max="16384" width="9.140625" style="135"/>
  </cols>
  <sheetData>
    <row r="1" spans="1:4">
      <c r="A1" s="116" t="s">
        <v>43</v>
      </c>
    </row>
    <row r="4" spans="1:4">
      <c r="B4" s="134" t="s">
        <v>158</v>
      </c>
    </row>
    <row r="7" spans="1:4" ht="13.5" thickBot="1"/>
    <row r="8" spans="1:4" ht="12" customHeight="1">
      <c r="B8" s="383" t="s">
        <v>159</v>
      </c>
      <c r="C8" s="702" t="s">
        <v>160</v>
      </c>
      <c r="D8" s="705" t="s">
        <v>161</v>
      </c>
    </row>
    <row r="9" spans="1:4">
      <c r="B9" s="384"/>
      <c r="C9" s="703"/>
      <c r="D9" s="706"/>
    </row>
    <row r="10" spans="1:4" ht="13.5" thickBot="1">
      <c r="B10" s="385" t="s">
        <v>45</v>
      </c>
      <c r="C10" s="704"/>
      <c r="D10" s="707"/>
    </row>
    <row r="11" spans="1:4" ht="13.5" thickBot="1">
      <c r="B11" s="386" t="s">
        <v>162</v>
      </c>
      <c r="C11" s="387"/>
      <c r="D11" s="388"/>
    </row>
    <row r="12" spans="1:4" ht="13.5" thickBot="1">
      <c r="B12" s="282" t="s">
        <v>163</v>
      </c>
      <c r="C12" s="389">
        <v>8281451</v>
      </c>
      <c r="D12" s="388"/>
    </row>
    <row r="13" spans="1:4" ht="13.5" thickBot="1">
      <c r="B13" s="282" t="s">
        <v>164</v>
      </c>
      <c r="C13" s="389">
        <v>323543</v>
      </c>
      <c r="D13" s="388"/>
    </row>
    <row r="14" spans="1:4" ht="13.5" thickBot="1">
      <c r="B14" s="282" t="s">
        <v>165</v>
      </c>
      <c r="C14" s="389">
        <v>13781</v>
      </c>
      <c r="D14" s="388"/>
    </row>
    <row r="15" spans="1:4" ht="13.5" thickBot="1">
      <c r="B15" s="282" t="s">
        <v>166</v>
      </c>
      <c r="C15" s="389">
        <v>93302</v>
      </c>
      <c r="D15" s="388"/>
    </row>
    <row r="16" spans="1:4" ht="26.25" thickBot="1">
      <c r="B16" s="282" t="s">
        <v>167</v>
      </c>
      <c r="C16" s="389">
        <v>184458</v>
      </c>
      <c r="D16" s="388"/>
    </row>
    <row r="17" spans="2:4" ht="13.5" thickBot="1">
      <c r="B17" s="282" t="s">
        <v>168</v>
      </c>
      <c r="C17" s="389">
        <v>8355</v>
      </c>
      <c r="D17" s="388"/>
    </row>
    <row r="18" spans="2:4" ht="26.25" thickBot="1">
      <c r="B18" s="282" t="s">
        <v>169</v>
      </c>
      <c r="C18" s="389">
        <v>3105398</v>
      </c>
      <c r="D18" s="388"/>
    </row>
    <row r="19" spans="2:4" ht="26.25" thickBot="1">
      <c r="B19" s="282" t="s">
        <v>170</v>
      </c>
      <c r="C19" s="389">
        <v>71488</v>
      </c>
      <c r="D19" s="388"/>
    </row>
    <row r="20" spans="2:4" ht="13.5" thickBot="1">
      <c r="B20" s="282" t="s">
        <v>171</v>
      </c>
      <c r="C20" s="389">
        <v>32891</v>
      </c>
      <c r="D20" s="388"/>
    </row>
    <row r="21" spans="2:4" ht="13.5" thickBot="1">
      <c r="B21" s="282" t="s">
        <v>172</v>
      </c>
      <c r="C21" s="389">
        <v>39851569</v>
      </c>
      <c r="D21" s="388"/>
    </row>
    <row r="22" spans="2:4" ht="13.5" thickBot="1">
      <c r="B22" s="282" t="s">
        <v>173</v>
      </c>
      <c r="C22" s="389">
        <v>9200854</v>
      </c>
      <c r="D22" s="388"/>
    </row>
    <row r="23" spans="2:4" ht="13.5" thickBot="1">
      <c r="B23" s="282" t="s">
        <v>174</v>
      </c>
      <c r="C23" s="389">
        <v>74015</v>
      </c>
      <c r="D23" s="388"/>
    </row>
    <row r="24" spans="2:4" ht="13.5" thickBot="1">
      <c r="B24" s="282" t="s">
        <v>175</v>
      </c>
      <c r="C24" s="389">
        <v>427091</v>
      </c>
      <c r="D24" s="388"/>
    </row>
    <row r="25" spans="2:4" ht="13.5" thickBot="1">
      <c r="B25" s="282" t="s">
        <v>176</v>
      </c>
      <c r="C25" s="389">
        <v>93235</v>
      </c>
      <c r="D25" s="388"/>
    </row>
    <row r="26" spans="2:4" ht="26.25" thickBot="1">
      <c r="B26" s="390" t="s">
        <v>177</v>
      </c>
      <c r="C26" s="391">
        <v>21200</v>
      </c>
      <c r="D26" s="388" t="s">
        <v>178</v>
      </c>
    </row>
    <row r="27" spans="2:4" ht="13.5" thickBot="1">
      <c r="B27" s="282" t="s">
        <v>179</v>
      </c>
      <c r="C27" s="389">
        <v>434821</v>
      </c>
      <c r="D27" s="388"/>
    </row>
    <row r="28" spans="2:4" ht="13.5" thickBot="1">
      <c r="B28" s="392" t="s">
        <v>180</v>
      </c>
      <c r="C28" s="393">
        <v>393504</v>
      </c>
      <c r="D28" s="394" t="s">
        <v>181</v>
      </c>
    </row>
    <row r="29" spans="2:4" ht="14.25" thickTop="1" thickBot="1">
      <c r="B29" s="395" t="s">
        <v>182</v>
      </c>
      <c r="C29" s="396">
        <v>62589756</v>
      </c>
      <c r="D29" s="388"/>
    </row>
    <row r="30" spans="2:4" ht="13.5" thickBot="1">
      <c r="B30" s="397"/>
      <c r="C30" s="398"/>
      <c r="D30" s="388"/>
    </row>
    <row r="31" spans="2:4" ht="13.5" thickBot="1">
      <c r="B31" s="399" t="s">
        <v>1090</v>
      </c>
      <c r="C31" s="398"/>
      <c r="D31" s="400"/>
    </row>
    <row r="32" spans="2:4" ht="13.5" thickBot="1">
      <c r="B32" s="390" t="s">
        <v>183</v>
      </c>
      <c r="C32" s="401">
        <v>27715</v>
      </c>
      <c r="D32" s="388"/>
    </row>
    <row r="33" spans="2:4" ht="13.5" thickBot="1">
      <c r="B33" s="390" t="s">
        <v>184</v>
      </c>
      <c r="C33" s="401">
        <v>5860</v>
      </c>
      <c r="D33" s="388"/>
    </row>
    <row r="34" spans="2:4" ht="13.5" thickBot="1">
      <c r="B34" s="390" t="s">
        <v>185</v>
      </c>
      <c r="C34" s="401">
        <v>578106</v>
      </c>
      <c r="D34" s="388"/>
    </row>
    <row r="35" spans="2:4" ht="13.5" thickBot="1">
      <c r="B35" s="390" t="s">
        <v>186</v>
      </c>
      <c r="C35" s="401">
        <v>49233568</v>
      </c>
      <c r="D35" s="388"/>
    </row>
    <row r="36" spans="2:4" ht="13.5" thickBot="1">
      <c r="B36" s="390" t="s">
        <v>187</v>
      </c>
      <c r="C36" s="401">
        <v>390285</v>
      </c>
      <c r="D36" s="388"/>
    </row>
    <row r="37" spans="2:4" ht="13.5" thickBot="1">
      <c r="B37" s="390" t="s">
        <v>188</v>
      </c>
      <c r="C37" s="401">
        <v>11398</v>
      </c>
      <c r="D37" s="388"/>
    </row>
    <row r="38" spans="2:4" ht="13.5" thickBot="1">
      <c r="B38" s="390" t="s">
        <v>189</v>
      </c>
      <c r="C38" s="401">
        <v>20991</v>
      </c>
      <c r="D38" s="388"/>
    </row>
    <row r="39" spans="2:4" ht="13.5" thickBot="1">
      <c r="B39" s="390" t="s">
        <v>190</v>
      </c>
      <c r="C39" s="401">
        <v>1422869</v>
      </c>
      <c r="D39" s="388"/>
    </row>
    <row r="40" spans="2:4" ht="13.5" thickBot="1">
      <c r="B40" s="390" t="s">
        <v>191</v>
      </c>
      <c r="C40" s="401">
        <v>3887808</v>
      </c>
      <c r="D40" s="388"/>
    </row>
    <row r="41" spans="2:4" ht="13.5" thickBot="1">
      <c r="B41" s="390" t="s">
        <v>192</v>
      </c>
      <c r="C41" s="402">
        <v>480000</v>
      </c>
      <c r="D41" s="388" t="s">
        <v>193</v>
      </c>
    </row>
    <row r="42" spans="2:4" ht="13.5" thickBot="1">
      <c r="B42" s="403" t="s">
        <v>194</v>
      </c>
      <c r="C42" s="404">
        <v>323726</v>
      </c>
      <c r="D42" s="388" t="s">
        <v>195</v>
      </c>
    </row>
    <row r="43" spans="2:4" ht="26.25" thickBot="1">
      <c r="B43" s="390" t="s">
        <v>196</v>
      </c>
      <c r="C43" s="405">
        <v>65816</v>
      </c>
      <c r="D43" s="388" t="s">
        <v>197</v>
      </c>
    </row>
    <row r="44" spans="2:4" ht="13.5" thickBot="1">
      <c r="B44" s="403" t="s">
        <v>198</v>
      </c>
      <c r="C44" s="401">
        <v>233402</v>
      </c>
      <c r="D44" s="388"/>
    </row>
    <row r="45" spans="2:4" ht="13.5" thickBot="1">
      <c r="B45" s="403" t="s">
        <v>199</v>
      </c>
      <c r="C45" s="401">
        <v>56</v>
      </c>
      <c r="D45" s="388"/>
    </row>
    <row r="46" spans="2:4" ht="13.5" thickBot="1">
      <c r="B46" s="395" t="s">
        <v>200</v>
      </c>
      <c r="C46" s="406">
        <v>56135784</v>
      </c>
      <c r="D46" s="388"/>
    </row>
    <row r="47" spans="2:4" ht="13.5" thickBot="1">
      <c r="B47" s="407"/>
      <c r="C47" s="24"/>
      <c r="D47" s="408"/>
    </row>
    <row r="48" spans="2:4" ht="13.5" thickBot="1">
      <c r="B48" s="409" t="s">
        <v>201</v>
      </c>
      <c r="C48" s="410"/>
      <c r="D48" s="388"/>
    </row>
    <row r="49" spans="2:4" ht="13.5" thickBot="1">
      <c r="B49" s="403" t="s">
        <v>202</v>
      </c>
      <c r="C49" s="401">
        <v>1200000</v>
      </c>
      <c r="D49" s="388" t="s">
        <v>51</v>
      </c>
    </row>
    <row r="50" spans="2:4" ht="13.5" thickBot="1">
      <c r="B50" s="403" t="s">
        <v>203</v>
      </c>
      <c r="C50" s="401">
        <v>609440</v>
      </c>
      <c r="D50" s="388" t="s">
        <v>99</v>
      </c>
    </row>
    <row r="51" spans="2:4" ht="13.5" thickBot="1">
      <c r="B51" s="403" t="s">
        <v>204</v>
      </c>
      <c r="C51" s="401">
        <v>4619771</v>
      </c>
      <c r="D51" s="388" t="s">
        <v>205</v>
      </c>
    </row>
    <row r="52" spans="2:4" ht="13.5" thickBot="1">
      <c r="B52" s="411" t="s">
        <v>1507</v>
      </c>
      <c r="C52" s="402">
        <v>726852</v>
      </c>
      <c r="D52" s="388" t="s">
        <v>206</v>
      </c>
    </row>
    <row r="53" spans="2:4" ht="13.5" thickBot="1">
      <c r="B53" s="412" t="s">
        <v>207</v>
      </c>
      <c r="C53" s="401">
        <v>24761</v>
      </c>
      <c r="D53" s="388" t="s">
        <v>208</v>
      </c>
    </row>
    <row r="54" spans="2:4" ht="13.5" thickBot="1">
      <c r="B54" s="412" t="s">
        <v>209</v>
      </c>
      <c r="C54" s="413"/>
      <c r="D54" s="388"/>
    </row>
    <row r="55" spans="2:4" ht="13.5" thickBot="1">
      <c r="B55" s="411" t="s">
        <v>210</v>
      </c>
      <c r="C55" s="402">
        <v>242128</v>
      </c>
      <c r="D55" s="388" t="s">
        <v>211</v>
      </c>
    </row>
    <row r="56" spans="2:4" ht="13.5" thickBot="1">
      <c r="B56" s="412" t="s">
        <v>212</v>
      </c>
      <c r="C56" s="401">
        <v>38265</v>
      </c>
      <c r="D56" s="388" t="s">
        <v>213</v>
      </c>
    </row>
    <row r="57" spans="2:4" ht="13.5" thickBot="1">
      <c r="B57" s="411" t="s">
        <v>214</v>
      </c>
      <c r="C57" s="402">
        <v>-217367</v>
      </c>
      <c r="D57" s="388" t="s">
        <v>215</v>
      </c>
    </row>
    <row r="58" spans="2:4" ht="13.5" thickBot="1">
      <c r="B58" s="414" t="s">
        <v>216</v>
      </c>
      <c r="C58" s="393">
        <v>-101632</v>
      </c>
      <c r="D58" s="394" t="s">
        <v>217</v>
      </c>
    </row>
    <row r="59" spans="2:4" ht="14.25" thickTop="1" thickBot="1">
      <c r="B59" s="415" t="s">
        <v>218</v>
      </c>
      <c r="C59" s="416">
        <v>6453972</v>
      </c>
      <c r="D59" s="84"/>
    </row>
  </sheetData>
  <mergeCells count="2">
    <mergeCell ref="C8:C10"/>
    <mergeCell ref="D8:D10"/>
  </mergeCells>
  <hyperlinks>
    <hyperlink ref="A1" location="Content!A1" display="Cuprins" xr:uid="{00000000-0004-0000-04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FEDD5-782A-479F-A71D-B494A5D2D9D4}">
  <dimension ref="A1:L56"/>
  <sheetViews>
    <sheetView zoomScale="80" zoomScaleNormal="80" workbookViewId="0">
      <selection activeCell="F2" sqref="F2"/>
    </sheetView>
  </sheetViews>
  <sheetFormatPr defaultRowHeight="15"/>
  <cols>
    <col min="3" max="3" width="44.85546875" customWidth="1"/>
    <col min="4" max="4" width="36.85546875" customWidth="1"/>
    <col min="7" max="7" width="38.7109375" customWidth="1"/>
    <col min="8" max="8" width="28.42578125" customWidth="1"/>
    <col min="11" max="11" width="36.28515625" customWidth="1"/>
    <col min="12" max="12" width="30.5703125" customWidth="1"/>
  </cols>
  <sheetData>
    <row r="1" spans="1:12">
      <c r="A1" s="116" t="s">
        <v>43</v>
      </c>
    </row>
    <row r="2" spans="1:12">
      <c r="B2" s="360" t="s">
        <v>1290</v>
      </c>
      <c r="F2" s="598" t="s">
        <v>1290</v>
      </c>
      <c r="J2" s="598" t="s">
        <v>1291</v>
      </c>
    </row>
    <row r="3" spans="1:12" ht="15.75" thickBot="1">
      <c r="B3" s="595"/>
    </row>
    <row r="4" spans="1:12" ht="22.5" thickBot="1">
      <c r="B4" s="680"/>
      <c r="C4" s="681"/>
      <c r="D4" s="567" t="s">
        <v>1205</v>
      </c>
      <c r="F4" s="711"/>
      <c r="G4" s="712"/>
      <c r="H4" s="608"/>
      <c r="J4" s="680"/>
      <c r="K4" s="681"/>
      <c r="L4" s="567" t="s">
        <v>1205</v>
      </c>
    </row>
    <row r="5" spans="1:12" ht="24.75" thickBot="1">
      <c r="B5" s="590">
        <v>1</v>
      </c>
      <c r="C5" s="591" t="s">
        <v>1206</v>
      </c>
      <c r="D5" s="591" t="s">
        <v>1207</v>
      </c>
      <c r="F5" s="713"/>
      <c r="G5" s="714"/>
      <c r="H5" s="609" t="s">
        <v>1205</v>
      </c>
      <c r="J5" s="590">
        <v>1</v>
      </c>
      <c r="K5" s="591" t="s">
        <v>1206</v>
      </c>
      <c r="L5" s="591" t="s">
        <v>1207</v>
      </c>
    </row>
    <row r="6" spans="1:12" ht="36.75" thickBot="1">
      <c r="B6" s="590">
        <v>2</v>
      </c>
      <c r="C6" s="591" t="s">
        <v>1208</v>
      </c>
      <c r="D6" s="591" t="s">
        <v>1209</v>
      </c>
      <c r="F6" s="600">
        <v>1</v>
      </c>
      <c r="G6" s="591" t="s">
        <v>1206</v>
      </c>
      <c r="H6" s="591" t="s">
        <v>1207</v>
      </c>
      <c r="J6" s="590">
        <v>2</v>
      </c>
      <c r="K6" s="591" t="s">
        <v>1208</v>
      </c>
      <c r="L6" s="591" t="s">
        <v>1292</v>
      </c>
    </row>
    <row r="7" spans="1:12" ht="36.75" thickBot="1">
      <c r="B7" s="590" t="s">
        <v>306</v>
      </c>
      <c r="C7" s="591" t="s">
        <v>1210</v>
      </c>
      <c r="D7" s="592" t="s">
        <v>1211</v>
      </c>
      <c r="F7" s="600">
        <v>2</v>
      </c>
      <c r="G7" s="591" t="s">
        <v>1208</v>
      </c>
      <c r="H7" s="591" t="s">
        <v>1428</v>
      </c>
      <c r="J7" s="590" t="s">
        <v>306</v>
      </c>
      <c r="K7" s="591" t="s">
        <v>1210</v>
      </c>
      <c r="L7" s="592" t="s">
        <v>1211</v>
      </c>
    </row>
    <row r="8" spans="1:12" ht="36.75" thickBot="1">
      <c r="B8" s="590">
        <v>3</v>
      </c>
      <c r="C8" s="591" t="s">
        <v>1212</v>
      </c>
      <c r="D8" s="592" t="s">
        <v>1213</v>
      </c>
      <c r="F8" s="600" t="s">
        <v>306</v>
      </c>
      <c r="G8" s="591" t="s">
        <v>1210</v>
      </c>
      <c r="H8" s="592" t="s">
        <v>1211</v>
      </c>
      <c r="J8" s="590">
        <v>3</v>
      </c>
      <c r="K8" s="591" t="s">
        <v>1212</v>
      </c>
      <c r="L8" s="591" t="s">
        <v>1293</v>
      </c>
    </row>
    <row r="9" spans="1:12" ht="36.75" thickBot="1">
      <c r="B9" s="590" t="s">
        <v>1214</v>
      </c>
      <c r="C9" s="591" t="s">
        <v>1215</v>
      </c>
      <c r="D9" s="592" t="s">
        <v>1216</v>
      </c>
      <c r="F9" s="600">
        <v>3</v>
      </c>
      <c r="G9" s="591" t="s">
        <v>1212</v>
      </c>
      <c r="H9" s="592" t="s">
        <v>1213</v>
      </c>
      <c r="J9" s="590" t="s">
        <v>1214</v>
      </c>
      <c r="K9" s="591" t="s">
        <v>1215</v>
      </c>
      <c r="L9" s="591" t="s">
        <v>1294</v>
      </c>
    </row>
    <row r="10" spans="1:12" ht="36.75" thickBot="1">
      <c r="B10" s="590"/>
      <c r="C10" s="593" t="s">
        <v>1217</v>
      </c>
      <c r="D10" s="591"/>
      <c r="F10" s="600" t="s">
        <v>1214</v>
      </c>
      <c r="G10" s="591" t="s">
        <v>1215</v>
      </c>
      <c r="H10" s="592" t="s">
        <v>1216</v>
      </c>
      <c r="J10" s="590"/>
      <c r="K10" s="593" t="s">
        <v>1217</v>
      </c>
      <c r="L10" s="591"/>
    </row>
    <row r="11" spans="1:12" ht="24.75" thickBot="1">
      <c r="B11" s="590">
        <v>4</v>
      </c>
      <c r="C11" s="591" t="s">
        <v>1218</v>
      </c>
      <c r="D11" s="591" t="s">
        <v>1219</v>
      </c>
      <c r="F11" s="600"/>
      <c r="G11" s="593" t="s">
        <v>1217</v>
      </c>
      <c r="H11" s="591"/>
      <c r="J11" s="590">
        <v>4</v>
      </c>
      <c r="K11" s="591" t="s">
        <v>1218</v>
      </c>
      <c r="L11" s="591" t="s">
        <v>1295</v>
      </c>
    </row>
    <row r="12" spans="1:12" ht="24.75" thickBot="1">
      <c r="B12" s="590">
        <v>5</v>
      </c>
      <c r="C12" s="591" t="s">
        <v>1220</v>
      </c>
      <c r="D12" s="591" t="s">
        <v>1219</v>
      </c>
      <c r="F12" s="600">
        <v>4</v>
      </c>
      <c r="G12" s="591" t="s">
        <v>1218</v>
      </c>
      <c r="H12" s="591" t="s">
        <v>1219</v>
      </c>
      <c r="J12" s="590">
        <v>5</v>
      </c>
      <c r="K12" s="591" t="s">
        <v>1220</v>
      </c>
      <c r="L12" s="591" t="s">
        <v>1295</v>
      </c>
    </row>
    <row r="13" spans="1:12" ht="24.75" thickBot="1">
      <c r="B13" s="590">
        <v>6</v>
      </c>
      <c r="C13" s="591" t="s">
        <v>1221</v>
      </c>
      <c r="D13" s="591" t="s">
        <v>1222</v>
      </c>
      <c r="F13" s="600">
        <v>5</v>
      </c>
      <c r="G13" s="591" t="s">
        <v>1220</v>
      </c>
      <c r="H13" s="591" t="s">
        <v>1219</v>
      </c>
      <c r="J13" s="590">
        <v>6</v>
      </c>
      <c r="K13" s="591" t="s">
        <v>1221</v>
      </c>
      <c r="L13" s="591" t="s">
        <v>1222</v>
      </c>
    </row>
    <row r="14" spans="1:12" ht="36.75" thickBot="1">
      <c r="B14" s="590">
        <v>7</v>
      </c>
      <c r="C14" s="591" t="s">
        <v>1223</v>
      </c>
      <c r="D14" s="591" t="s">
        <v>1224</v>
      </c>
      <c r="F14" s="600">
        <v>6</v>
      </c>
      <c r="G14" s="591" t="s">
        <v>1221</v>
      </c>
      <c r="H14" s="591" t="s">
        <v>1222</v>
      </c>
      <c r="J14" s="590">
        <v>7</v>
      </c>
      <c r="K14" s="591" t="s">
        <v>1223</v>
      </c>
      <c r="L14" s="591" t="s">
        <v>1295</v>
      </c>
    </row>
    <row r="15" spans="1:12" ht="48.75" thickBot="1">
      <c r="B15" s="590">
        <v>8</v>
      </c>
      <c r="C15" s="591" t="s">
        <v>1225</v>
      </c>
      <c r="D15" s="591" t="s">
        <v>1226</v>
      </c>
      <c r="F15" s="600">
        <v>7</v>
      </c>
      <c r="G15" s="591" t="s">
        <v>1223</v>
      </c>
      <c r="H15" s="591" t="s">
        <v>1224</v>
      </c>
      <c r="J15" s="590">
        <v>8</v>
      </c>
      <c r="K15" s="591" t="s">
        <v>1225</v>
      </c>
      <c r="L15" s="591" t="s">
        <v>1296</v>
      </c>
    </row>
    <row r="16" spans="1:12" ht="36.75" thickBot="1">
      <c r="B16" s="590">
        <v>9</v>
      </c>
      <c r="C16" s="591" t="s">
        <v>1227</v>
      </c>
      <c r="D16" s="591" t="s">
        <v>1228</v>
      </c>
      <c r="F16" s="600">
        <v>8</v>
      </c>
      <c r="G16" s="591" t="s">
        <v>1225</v>
      </c>
      <c r="H16" s="591" t="s">
        <v>1429</v>
      </c>
      <c r="J16" s="590">
        <v>9</v>
      </c>
      <c r="K16" s="591" t="s">
        <v>1227</v>
      </c>
      <c r="L16" s="591" t="s">
        <v>1296</v>
      </c>
    </row>
    <row r="17" spans="2:12" ht="15.75" thickBot="1">
      <c r="B17" s="590" t="s">
        <v>791</v>
      </c>
      <c r="C17" s="591" t="s">
        <v>1229</v>
      </c>
      <c r="D17" s="591" t="s">
        <v>1228</v>
      </c>
      <c r="F17" s="600">
        <v>9</v>
      </c>
      <c r="G17" s="591" t="s">
        <v>1227</v>
      </c>
      <c r="H17" s="610" t="s">
        <v>1430</v>
      </c>
      <c r="J17" s="590" t="s">
        <v>791</v>
      </c>
      <c r="K17" s="591" t="s">
        <v>1229</v>
      </c>
      <c r="L17" s="591" t="s">
        <v>1296</v>
      </c>
    </row>
    <row r="18" spans="2:12" ht="24.75" thickBot="1">
      <c r="B18" s="590" t="s">
        <v>793</v>
      </c>
      <c r="C18" s="591" t="s">
        <v>1230</v>
      </c>
      <c r="D18" s="591" t="s">
        <v>1228</v>
      </c>
      <c r="F18" s="600" t="s">
        <v>791</v>
      </c>
      <c r="G18" s="591" t="s">
        <v>1229</v>
      </c>
      <c r="H18" s="610" t="s">
        <v>1430</v>
      </c>
      <c r="J18" s="590" t="s">
        <v>793</v>
      </c>
      <c r="K18" s="591" t="s">
        <v>1230</v>
      </c>
      <c r="L18" s="591" t="s">
        <v>1297</v>
      </c>
    </row>
    <row r="19" spans="2:12" ht="24.75" thickBot="1">
      <c r="B19" s="590">
        <v>10</v>
      </c>
      <c r="C19" s="591" t="s">
        <v>1231</v>
      </c>
      <c r="D19" s="591" t="s">
        <v>1232</v>
      </c>
      <c r="F19" s="600" t="s">
        <v>793</v>
      </c>
      <c r="G19" s="591" t="s">
        <v>1230</v>
      </c>
      <c r="H19" s="610" t="s">
        <v>1430</v>
      </c>
      <c r="J19" s="590">
        <v>10</v>
      </c>
      <c r="K19" s="591" t="s">
        <v>1231</v>
      </c>
      <c r="L19" s="591" t="s">
        <v>1298</v>
      </c>
    </row>
    <row r="20" spans="2:12" ht="24.75" thickBot="1">
      <c r="B20" s="590">
        <v>11</v>
      </c>
      <c r="C20" s="591" t="s">
        <v>1233</v>
      </c>
      <c r="D20" s="591" t="s">
        <v>1234</v>
      </c>
      <c r="F20" s="600">
        <v>10</v>
      </c>
      <c r="G20" s="591" t="s">
        <v>1231</v>
      </c>
      <c r="H20" s="591" t="s">
        <v>1232</v>
      </c>
      <c r="J20" s="590">
        <v>11</v>
      </c>
      <c r="K20" s="591" t="s">
        <v>1233</v>
      </c>
      <c r="L20" s="591" t="s">
        <v>1299</v>
      </c>
    </row>
    <row r="21" spans="2:12" ht="15.75" thickBot="1">
      <c r="B21" s="590">
        <v>12</v>
      </c>
      <c r="C21" s="591" t="s">
        <v>1235</v>
      </c>
      <c r="D21" s="591" t="s">
        <v>1236</v>
      </c>
      <c r="F21" s="600">
        <v>11</v>
      </c>
      <c r="G21" s="591" t="s">
        <v>1233</v>
      </c>
      <c r="H21" s="591" t="s">
        <v>1431</v>
      </c>
      <c r="J21" s="590">
        <v>12</v>
      </c>
      <c r="K21" s="591" t="s">
        <v>1235</v>
      </c>
      <c r="L21" s="591" t="s">
        <v>1300</v>
      </c>
    </row>
    <row r="22" spans="2:12" ht="15.75" thickBot="1">
      <c r="B22" s="590">
        <v>13</v>
      </c>
      <c r="C22" s="591" t="s">
        <v>1237</v>
      </c>
      <c r="D22" s="591" t="s">
        <v>908</v>
      </c>
      <c r="F22" s="600">
        <v>12</v>
      </c>
      <c r="G22" s="591" t="s">
        <v>1235</v>
      </c>
      <c r="H22" s="591" t="s">
        <v>1236</v>
      </c>
      <c r="J22" s="590">
        <v>13</v>
      </c>
      <c r="K22" s="591" t="s">
        <v>1237</v>
      </c>
      <c r="L22" s="591" t="s">
        <v>1301</v>
      </c>
    </row>
    <row r="23" spans="2:12" ht="36.75" thickBot="1">
      <c r="B23" s="590">
        <v>14</v>
      </c>
      <c r="C23" s="591" t="s">
        <v>1238</v>
      </c>
      <c r="D23" s="591" t="s">
        <v>1239</v>
      </c>
      <c r="F23" s="600">
        <v>13</v>
      </c>
      <c r="G23" s="591" t="s">
        <v>1237</v>
      </c>
      <c r="H23" s="591" t="s">
        <v>908</v>
      </c>
      <c r="J23" s="590">
        <v>14</v>
      </c>
      <c r="K23" s="591" t="s">
        <v>1238</v>
      </c>
      <c r="L23" s="591" t="s">
        <v>1266</v>
      </c>
    </row>
    <row r="24" spans="2:12" ht="180.75" thickBot="1">
      <c r="B24" s="590">
        <v>15</v>
      </c>
      <c r="C24" s="591" t="s">
        <v>1240</v>
      </c>
      <c r="D24" s="591" t="s">
        <v>1241</v>
      </c>
      <c r="F24" s="600">
        <v>14</v>
      </c>
      <c r="G24" s="591" t="s">
        <v>1238</v>
      </c>
      <c r="H24" s="591" t="s">
        <v>1239</v>
      </c>
      <c r="J24" s="590">
        <v>15</v>
      </c>
      <c r="K24" s="591" t="s">
        <v>1240</v>
      </c>
      <c r="L24" s="591" t="s">
        <v>1302</v>
      </c>
    </row>
    <row r="25" spans="2:12" ht="60.75" thickBot="1">
      <c r="B25" s="590">
        <v>16</v>
      </c>
      <c r="C25" s="591" t="s">
        <v>1242</v>
      </c>
      <c r="D25" s="591" t="s">
        <v>1243</v>
      </c>
      <c r="F25" s="600">
        <v>15</v>
      </c>
      <c r="G25" s="591" t="s">
        <v>1240</v>
      </c>
      <c r="H25" s="591" t="s">
        <v>1432</v>
      </c>
      <c r="J25" s="590">
        <v>16</v>
      </c>
      <c r="K25" s="591" t="s">
        <v>1242</v>
      </c>
      <c r="L25" s="591" t="s">
        <v>1303</v>
      </c>
    </row>
    <row r="26" spans="2:12" ht="36.75" thickBot="1">
      <c r="B26" s="590"/>
      <c r="C26" s="593" t="s">
        <v>1244</v>
      </c>
      <c r="D26" s="591"/>
      <c r="F26" s="600">
        <v>16</v>
      </c>
      <c r="G26" s="591" t="s">
        <v>1242</v>
      </c>
      <c r="H26" s="591" t="s">
        <v>1433</v>
      </c>
      <c r="J26" s="590"/>
      <c r="K26" s="593" t="s">
        <v>1244</v>
      </c>
      <c r="L26" s="591"/>
    </row>
    <row r="27" spans="2:12" ht="15.75" thickBot="1">
      <c r="B27" s="590">
        <v>17</v>
      </c>
      <c r="C27" s="591" t="s">
        <v>1245</v>
      </c>
      <c r="D27" s="591" t="s">
        <v>1246</v>
      </c>
      <c r="F27" s="600"/>
      <c r="G27" s="593" t="s">
        <v>1244</v>
      </c>
      <c r="H27" s="591"/>
      <c r="J27" s="590">
        <v>17</v>
      </c>
      <c r="K27" s="591" t="s">
        <v>1245</v>
      </c>
      <c r="L27" s="596" t="s">
        <v>1246</v>
      </c>
    </row>
    <row r="28" spans="2:12" ht="24.75" thickBot="1">
      <c r="B28" s="590">
        <v>18</v>
      </c>
      <c r="C28" s="591" t="s">
        <v>1247</v>
      </c>
      <c r="D28" s="591" t="s">
        <v>1248</v>
      </c>
      <c r="F28" s="600">
        <v>17</v>
      </c>
      <c r="G28" s="591" t="s">
        <v>1245</v>
      </c>
      <c r="H28" s="591" t="s">
        <v>1246</v>
      </c>
      <c r="J28" s="590">
        <v>18</v>
      </c>
      <c r="K28" s="591" t="s">
        <v>1247</v>
      </c>
      <c r="L28" s="596" t="s">
        <v>1304</v>
      </c>
    </row>
    <row r="29" spans="2:12" ht="36.75" thickBot="1">
      <c r="B29" s="590">
        <v>19</v>
      </c>
      <c r="C29" s="591" t="s">
        <v>1249</v>
      </c>
      <c r="D29" s="591" t="s">
        <v>1250</v>
      </c>
      <c r="F29" s="600">
        <v>18</v>
      </c>
      <c r="G29" s="591" t="s">
        <v>1247</v>
      </c>
      <c r="H29" s="591" t="s">
        <v>1434</v>
      </c>
      <c r="J29" s="590">
        <v>19</v>
      </c>
      <c r="K29" s="591" t="s">
        <v>1249</v>
      </c>
      <c r="L29" s="596" t="s">
        <v>1250</v>
      </c>
    </row>
    <row r="30" spans="2:12" ht="36.75" thickBot="1">
      <c r="B30" s="590" t="s">
        <v>77</v>
      </c>
      <c r="C30" s="591" t="s">
        <v>1251</v>
      </c>
      <c r="D30" s="592" t="s">
        <v>1252</v>
      </c>
      <c r="F30" s="600">
        <v>19</v>
      </c>
      <c r="G30" s="591" t="s">
        <v>1249</v>
      </c>
      <c r="H30" s="591" t="s">
        <v>1250</v>
      </c>
      <c r="J30" s="590" t="s">
        <v>77</v>
      </c>
      <c r="K30" s="591" t="s">
        <v>1251</v>
      </c>
      <c r="L30" s="592" t="s">
        <v>1305</v>
      </c>
    </row>
    <row r="31" spans="2:12" ht="36.75" thickBot="1">
      <c r="B31" s="590" t="s">
        <v>79</v>
      </c>
      <c r="C31" s="591" t="s">
        <v>1253</v>
      </c>
      <c r="D31" s="592" t="s">
        <v>1252</v>
      </c>
      <c r="F31" s="600" t="s">
        <v>77</v>
      </c>
      <c r="G31" s="591" t="s">
        <v>1251</v>
      </c>
      <c r="H31" s="592" t="s">
        <v>1252</v>
      </c>
      <c r="J31" s="590" t="s">
        <v>79</v>
      </c>
      <c r="K31" s="591" t="s">
        <v>1253</v>
      </c>
      <c r="L31" s="592" t="s">
        <v>1305</v>
      </c>
    </row>
    <row r="32" spans="2:12" ht="36.75" thickBot="1">
      <c r="B32" s="590">
        <v>21</v>
      </c>
      <c r="C32" s="591" t="s">
        <v>1254</v>
      </c>
      <c r="D32" s="591" t="s">
        <v>1250</v>
      </c>
      <c r="F32" s="600" t="s">
        <v>79</v>
      </c>
      <c r="G32" s="591" t="s">
        <v>1253</v>
      </c>
      <c r="H32" s="592" t="s">
        <v>1252</v>
      </c>
      <c r="J32" s="590">
        <v>21</v>
      </c>
      <c r="K32" s="591" t="s">
        <v>1254</v>
      </c>
      <c r="L32" s="591" t="s">
        <v>1256</v>
      </c>
    </row>
    <row r="33" spans="2:12" ht="24.75" thickBot="1">
      <c r="B33" s="590">
        <v>22</v>
      </c>
      <c r="C33" s="591" t="s">
        <v>1255</v>
      </c>
      <c r="D33" s="591" t="s">
        <v>1256</v>
      </c>
      <c r="F33" s="600">
        <v>21</v>
      </c>
      <c r="G33" s="591" t="s">
        <v>1254</v>
      </c>
      <c r="H33" s="591" t="s">
        <v>1250</v>
      </c>
      <c r="J33" s="590">
        <v>22</v>
      </c>
      <c r="K33" s="591" t="s">
        <v>1255</v>
      </c>
      <c r="L33" s="591" t="s">
        <v>1258</v>
      </c>
    </row>
    <row r="34" spans="2:12" ht="15.75" thickBot="1">
      <c r="B34" s="590">
        <v>23</v>
      </c>
      <c r="C34" s="591" t="s">
        <v>1257</v>
      </c>
      <c r="D34" s="591" t="s">
        <v>1258</v>
      </c>
      <c r="F34" s="600">
        <v>22</v>
      </c>
      <c r="G34" s="591" t="s">
        <v>1255</v>
      </c>
      <c r="H34" s="591" t="s">
        <v>1256</v>
      </c>
      <c r="J34" s="590">
        <v>23</v>
      </c>
      <c r="K34" s="591" t="s">
        <v>1257</v>
      </c>
      <c r="L34" s="591" t="s">
        <v>369</v>
      </c>
    </row>
    <row r="35" spans="2:12" ht="24.75" thickBot="1">
      <c r="B35" s="590">
        <v>24</v>
      </c>
      <c r="C35" s="591" t="s">
        <v>1259</v>
      </c>
      <c r="D35" s="591" t="s">
        <v>369</v>
      </c>
      <c r="F35" s="600">
        <v>23</v>
      </c>
      <c r="G35" s="591" t="s">
        <v>1257</v>
      </c>
      <c r="H35" s="591" t="s">
        <v>1258</v>
      </c>
      <c r="J35" s="590">
        <v>24</v>
      </c>
      <c r="K35" s="591" t="s">
        <v>1259</v>
      </c>
      <c r="L35" s="591" t="s">
        <v>369</v>
      </c>
    </row>
    <row r="36" spans="2:12" ht="24.75" thickBot="1">
      <c r="B36" s="590">
        <v>25</v>
      </c>
      <c r="C36" s="591" t="s">
        <v>1260</v>
      </c>
      <c r="D36" s="591" t="s">
        <v>369</v>
      </c>
      <c r="F36" s="600">
        <v>24</v>
      </c>
      <c r="G36" s="591" t="s">
        <v>1259</v>
      </c>
      <c r="H36" s="591" t="s">
        <v>369</v>
      </c>
      <c r="J36" s="590">
        <v>25</v>
      </c>
      <c r="K36" s="591" t="s">
        <v>1260</v>
      </c>
      <c r="L36" s="591" t="s">
        <v>369</v>
      </c>
    </row>
    <row r="37" spans="2:12" ht="15.75" thickBot="1">
      <c r="B37" s="590">
        <v>26</v>
      </c>
      <c r="C37" s="591" t="s">
        <v>1261</v>
      </c>
      <c r="D37" s="591" t="s">
        <v>369</v>
      </c>
      <c r="F37" s="600">
        <v>25</v>
      </c>
      <c r="G37" s="591" t="s">
        <v>1260</v>
      </c>
      <c r="H37" s="591" t="s">
        <v>369</v>
      </c>
      <c r="J37" s="590">
        <v>26</v>
      </c>
      <c r="K37" s="591" t="s">
        <v>1261</v>
      </c>
      <c r="L37" s="591" t="s">
        <v>369</v>
      </c>
    </row>
    <row r="38" spans="2:12" ht="24.75" thickBot="1">
      <c r="B38" s="590">
        <v>27</v>
      </c>
      <c r="C38" s="591" t="s">
        <v>1262</v>
      </c>
      <c r="D38" s="591" t="s">
        <v>369</v>
      </c>
      <c r="F38" s="600">
        <v>26</v>
      </c>
      <c r="G38" s="591" t="s">
        <v>1261</v>
      </c>
      <c r="H38" s="591" t="s">
        <v>369</v>
      </c>
      <c r="J38" s="590">
        <v>27</v>
      </c>
      <c r="K38" s="591" t="s">
        <v>1262</v>
      </c>
      <c r="L38" s="591" t="s">
        <v>369</v>
      </c>
    </row>
    <row r="39" spans="2:12" ht="24.75" thickBot="1">
      <c r="B39" s="590">
        <v>28</v>
      </c>
      <c r="C39" s="591" t="s">
        <v>1263</v>
      </c>
      <c r="D39" s="591" t="s">
        <v>369</v>
      </c>
      <c r="F39" s="600">
        <v>27</v>
      </c>
      <c r="G39" s="591" t="s">
        <v>1262</v>
      </c>
      <c r="H39" s="591" t="s">
        <v>369</v>
      </c>
      <c r="J39" s="590">
        <v>28</v>
      </c>
      <c r="K39" s="591" t="s">
        <v>1263</v>
      </c>
      <c r="L39" s="591" t="s">
        <v>369</v>
      </c>
    </row>
    <row r="40" spans="2:12" ht="24.75" thickBot="1">
      <c r="B40" s="590">
        <v>29</v>
      </c>
      <c r="C40" s="591" t="s">
        <v>1264</v>
      </c>
      <c r="D40" s="591" t="s">
        <v>369</v>
      </c>
      <c r="F40" s="600">
        <v>28</v>
      </c>
      <c r="G40" s="591" t="s">
        <v>1263</v>
      </c>
      <c r="H40" s="591" t="s">
        <v>369</v>
      </c>
      <c r="J40" s="590">
        <v>29</v>
      </c>
      <c r="K40" s="591" t="s">
        <v>1264</v>
      </c>
      <c r="L40" s="591" t="s">
        <v>1250</v>
      </c>
    </row>
    <row r="41" spans="2:12" ht="24.75" thickBot="1">
      <c r="B41" s="590">
        <v>30</v>
      </c>
      <c r="C41" s="591" t="s">
        <v>1265</v>
      </c>
      <c r="D41" s="591" t="s">
        <v>1266</v>
      </c>
      <c r="F41" s="600">
        <v>29</v>
      </c>
      <c r="G41" s="591" t="s">
        <v>1264</v>
      </c>
      <c r="H41" s="591" t="s">
        <v>369</v>
      </c>
      <c r="J41" s="590">
        <v>30</v>
      </c>
      <c r="K41" s="591" t="s">
        <v>1265</v>
      </c>
      <c r="L41" s="591" t="s">
        <v>369</v>
      </c>
    </row>
    <row r="42" spans="2:12" ht="36.75" thickBot="1">
      <c r="B42" s="708">
        <v>31</v>
      </c>
      <c r="C42" s="708" t="s">
        <v>1267</v>
      </c>
      <c r="D42" s="594" t="s">
        <v>1268</v>
      </c>
      <c r="F42" s="600">
        <v>30</v>
      </c>
      <c r="G42" s="591" t="s">
        <v>1265</v>
      </c>
      <c r="H42" s="591" t="s">
        <v>1266</v>
      </c>
      <c r="J42" s="590">
        <v>31</v>
      </c>
      <c r="K42" s="591" t="s">
        <v>1267</v>
      </c>
      <c r="L42" s="591" t="s">
        <v>369</v>
      </c>
    </row>
    <row r="43" spans="2:12" ht="48.75" thickBot="1">
      <c r="B43" s="710"/>
      <c r="C43" s="710"/>
      <c r="D43" s="591" t="s">
        <v>1269</v>
      </c>
      <c r="F43" s="708">
        <v>31</v>
      </c>
      <c r="G43" s="708" t="s">
        <v>1267</v>
      </c>
      <c r="H43" s="594" t="s">
        <v>1268</v>
      </c>
      <c r="J43" s="590">
        <v>32</v>
      </c>
      <c r="K43" s="591" t="s">
        <v>1270</v>
      </c>
      <c r="L43" s="591" t="s">
        <v>369</v>
      </c>
    </row>
    <row r="44" spans="2:12" ht="36.75" thickBot="1">
      <c r="B44" s="590">
        <v>32</v>
      </c>
      <c r="C44" s="591" t="s">
        <v>1270</v>
      </c>
      <c r="D44" s="591" t="s">
        <v>1271</v>
      </c>
      <c r="F44" s="710"/>
      <c r="G44" s="710"/>
      <c r="H44" s="591" t="s">
        <v>1269</v>
      </c>
      <c r="J44" s="590">
        <v>33</v>
      </c>
      <c r="K44" s="591" t="s">
        <v>1272</v>
      </c>
      <c r="L44" s="591" t="s">
        <v>369</v>
      </c>
    </row>
    <row r="45" spans="2:12" ht="36.75" thickBot="1">
      <c r="B45" s="590">
        <v>33</v>
      </c>
      <c r="C45" s="591" t="s">
        <v>1272</v>
      </c>
      <c r="D45" s="591" t="s">
        <v>1273</v>
      </c>
      <c r="F45" s="600">
        <v>32</v>
      </c>
      <c r="G45" s="591" t="s">
        <v>1270</v>
      </c>
      <c r="H45" s="591" t="s">
        <v>1271</v>
      </c>
      <c r="J45" s="590">
        <v>34</v>
      </c>
      <c r="K45" s="591" t="s">
        <v>1274</v>
      </c>
      <c r="L45" s="591" t="s">
        <v>369</v>
      </c>
    </row>
    <row r="46" spans="2:12" ht="72.75" thickBot="1">
      <c r="B46" s="590">
        <v>34</v>
      </c>
      <c r="C46" s="591" t="s">
        <v>1274</v>
      </c>
      <c r="D46" s="591" t="s">
        <v>1275</v>
      </c>
      <c r="F46" s="600">
        <v>33</v>
      </c>
      <c r="G46" s="591" t="s">
        <v>1272</v>
      </c>
      <c r="H46" s="591" t="s">
        <v>1273</v>
      </c>
      <c r="J46" s="590" t="s">
        <v>1276</v>
      </c>
      <c r="K46" s="591" t="s">
        <v>1277</v>
      </c>
      <c r="L46" s="592" t="s">
        <v>1278</v>
      </c>
    </row>
    <row r="47" spans="2:12" ht="96.75" thickBot="1">
      <c r="B47" s="590" t="s">
        <v>1276</v>
      </c>
      <c r="C47" s="591" t="s">
        <v>1277</v>
      </c>
      <c r="D47" s="592" t="s">
        <v>1278</v>
      </c>
      <c r="F47" s="600">
        <v>34</v>
      </c>
      <c r="G47" s="591" t="s">
        <v>1274</v>
      </c>
      <c r="H47" s="591" t="s">
        <v>1275</v>
      </c>
      <c r="J47" s="590" t="s">
        <v>1279</v>
      </c>
      <c r="K47" s="591" t="s">
        <v>1280</v>
      </c>
      <c r="L47" s="592">
        <v>2</v>
      </c>
    </row>
    <row r="48" spans="2:12" ht="24.75" thickBot="1">
      <c r="B48" s="590" t="s">
        <v>1279</v>
      </c>
      <c r="C48" s="591" t="s">
        <v>1280</v>
      </c>
      <c r="D48" s="592">
        <v>2</v>
      </c>
      <c r="F48" s="600" t="s">
        <v>1276</v>
      </c>
      <c r="G48" s="591" t="s">
        <v>1277</v>
      </c>
      <c r="H48" s="592" t="s">
        <v>1278</v>
      </c>
      <c r="J48" s="708">
        <v>35</v>
      </c>
      <c r="K48" s="708" t="s">
        <v>1281</v>
      </c>
      <c r="L48" s="594" t="s">
        <v>1306</v>
      </c>
    </row>
    <row r="49" spans="2:12" ht="132.75" thickBot="1">
      <c r="B49" s="708">
        <v>35</v>
      </c>
      <c r="C49" s="708" t="s">
        <v>1281</v>
      </c>
      <c r="D49" s="594" t="s">
        <v>1282</v>
      </c>
      <c r="F49" s="600" t="s">
        <v>1279</v>
      </c>
      <c r="G49" s="591" t="s">
        <v>1280</v>
      </c>
      <c r="H49" s="592">
        <v>2</v>
      </c>
      <c r="J49" s="709"/>
      <c r="K49" s="709"/>
      <c r="L49" s="594" t="s">
        <v>1307</v>
      </c>
    </row>
    <row r="50" spans="2:12" ht="180">
      <c r="B50" s="709"/>
      <c r="C50" s="709"/>
      <c r="D50" s="594" t="s">
        <v>1283</v>
      </c>
      <c r="F50" s="708">
        <v>35</v>
      </c>
      <c r="G50" s="708" t="s">
        <v>1281</v>
      </c>
      <c r="H50" s="594" t="s">
        <v>1282</v>
      </c>
      <c r="J50" s="709"/>
      <c r="K50" s="709"/>
      <c r="L50" s="594" t="s">
        <v>1308</v>
      </c>
    </row>
    <row r="51" spans="2:12" ht="228">
      <c r="B51" s="709"/>
      <c r="C51" s="709"/>
      <c r="D51" s="594" t="s">
        <v>1284</v>
      </c>
      <c r="F51" s="709"/>
      <c r="G51" s="709"/>
      <c r="H51" s="594" t="s">
        <v>1283</v>
      </c>
      <c r="J51" s="709"/>
      <c r="K51" s="709"/>
      <c r="L51" s="594" t="s">
        <v>1309</v>
      </c>
    </row>
    <row r="52" spans="2:12" ht="120.75" thickBot="1">
      <c r="B52" s="710"/>
      <c r="C52" s="710"/>
      <c r="D52" s="591" t="s">
        <v>1285</v>
      </c>
      <c r="F52" s="709"/>
      <c r="G52" s="709"/>
      <c r="H52" s="594" t="s">
        <v>1284</v>
      </c>
      <c r="J52" s="710"/>
      <c r="K52" s="710"/>
      <c r="L52" s="591" t="s">
        <v>1310</v>
      </c>
    </row>
    <row r="53" spans="2:12" ht="48.75" thickBot="1">
      <c r="B53" s="590">
        <v>36</v>
      </c>
      <c r="C53" s="591" t="s">
        <v>1286</v>
      </c>
      <c r="D53" s="591" t="s">
        <v>1250</v>
      </c>
      <c r="F53" s="710"/>
      <c r="G53" s="710"/>
      <c r="H53" s="591" t="s">
        <v>1285</v>
      </c>
      <c r="J53" s="590">
        <v>36</v>
      </c>
      <c r="K53" s="591" t="s">
        <v>1286</v>
      </c>
      <c r="L53" s="591" t="s">
        <v>1250</v>
      </c>
    </row>
    <row r="54" spans="2:12" ht="24.75" thickBot="1">
      <c r="B54" s="590">
        <v>37</v>
      </c>
      <c r="C54" s="591" t="s">
        <v>1287</v>
      </c>
      <c r="D54" s="592" t="s">
        <v>1278</v>
      </c>
      <c r="F54" s="600">
        <v>36</v>
      </c>
      <c r="G54" s="591" t="s">
        <v>1286</v>
      </c>
      <c r="H54" s="591" t="s">
        <v>1250</v>
      </c>
      <c r="J54" s="590">
        <v>37</v>
      </c>
      <c r="K54" s="591" t="s">
        <v>1287</v>
      </c>
      <c r="L54" s="592" t="s">
        <v>1278</v>
      </c>
    </row>
    <row r="55" spans="2:12" ht="30.75" thickBot="1">
      <c r="B55" s="590" t="s">
        <v>1288</v>
      </c>
      <c r="C55" s="591" t="s">
        <v>1289</v>
      </c>
      <c r="D55" s="592" t="s">
        <v>1278</v>
      </c>
      <c r="F55" s="600">
        <v>37</v>
      </c>
      <c r="G55" s="591" t="s">
        <v>1287</v>
      </c>
      <c r="H55" s="592" t="s">
        <v>1278</v>
      </c>
      <c r="J55" s="590" t="s">
        <v>1288</v>
      </c>
      <c r="K55" s="591" t="s">
        <v>1289</v>
      </c>
      <c r="L55" s="597" t="s">
        <v>1311</v>
      </c>
    </row>
    <row r="56" spans="2:12" ht="24.75" thickBot="1">
      <c r="F56" s="600" t="s">
        <v>1288</v>
      </c>
      <c r="G56" s="591" t="s">
        <v>1289</v>
      </c>
      <c r="H56" s="592" t="s">
        <v>1278</v>
      </c>
    </row>
  </sheetData>
  <mergeCells count="13">
    <mergeCell ref="J4:K4"/>
    <mergeCell ref="J48:J52"/>
    <mergeCell ref="K48:K52"/>
    <mergeCell ref="B4:C4"/>
    <mergeCell ref="B42:B43"/>
    <mergeCell ref="C42:C43"/>
    <mergeCell ref="B49:B52"/>
    <mergeCell ref="C49:C52"/>
    <mergeCell ref="G43:G44"/>
    <mergeCell ref="G50:G53"/>
    <mergeCell ref="F4:G5"/>
    <mergeCell ref="F43:F44"/>
    <mergeCell ref="F50:F53"/>
  </mergeCells>
  <hyperlinks>
    <hyperlink ref="L55" r:id="rId1" display="https://www.raiffeisen.ro/wps/wcm/connect/71a38cf7-6b9b-4416-9e8d-c3c2f68d47a7/RBRO29-Prospect-admitere-la-tranzactionare.pdf?MOD=AJPERES" xr:uid="{E64DBDF9-00E6-43C6-8957-FF4B8358A610}"/>
    <hyperlink ref="A1" location="Content!A1" display="Cuprins" xr:uid="{C2E5B2E1-8EDE-49A0-AB9E-3F6259821F44}"/>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F51"/>
  <sheetViews>
    <sheetView showGridLines="0" zoomScale="80" zoomScaleNormal="80" workbookViewId="0">
      <selection activeCell="D33" sqref="D33"/>
    </sheetView>
  </sheetViews>
  <sheetFormatPr defaultColWidth="9.140625" defaultRowHeight="12.75"/>
  <cols>
    <col min="1" max="1" width="5.28515625" style="157" bestFit="1" customWidth="1"/>
    <col min="2" max="2" width="6.42578125" style="157" customWidth="1"/>
    <col min="3" max="3" width="50.42578125" style="157" customWidth="1"/>
    <col min="4" max="6" width="13.7109375" style="157" customWidth="1"/>
    <col min="7" max="16384" width="9.140625" style="157"/>
  </cols>
  <sheetData>
    <row r="1" spans="1:6">
      <c r="A1" s="116" t="s">
        <v>43</v>
      </c>
    </row>
    <row r="3" spans="1:6">
      <c r="B3" s="156" t="s">
        <v>582</v>
      </c>
    </row>
    <row r="6" spans="1:6" ht="24" customHeight="1">
      <c r="B6" s="715" t="s">
        <v>583</v>
      </c>
      <c r="C6" s="716"/>
      <c r="D6" s="272">
        <v>44926</v>
      </c>
      <c r="E6" s="272">
        <v>44742</v>
      </c>
      <c r="F6" s="272">
        <v>44561</v>
      </c>
    </row>
    <row r="7" spans="1:6">
      <c r="B7" s="166"/>
      <c r="C7" s="717" t="s">
        <v>584</v>
      </c>
      <c r="D7" s="718"/>
      <c r="E7" s="718"/>
      <c r="F7" s="718"/>
    </row>
    <row r="8" spans="1:6">
      <c r="B8" s="167">
        <v>1</v>
      </c>
      <c r="C8" s="273" t="s">
        <v>585</v>
      </c>
      <c r="D8" s="192">
        <f>[4]Sheet1!C4</f>
        <v>5148261</v>
      </c>
      <c r="E8" s="192">
        <f>[4]Sheet1!D4</f>
        <v>4792036</v>
      </c>
      <c r="F8" s="192">
        <f>[4]Sheet1!E4</f>
        <v>4772217</v>
      </c>
    </row>
    <row r="9" spans="1:6">
      <c r="B9" s="167">
        <v>2</v>
      </c>
      <c r="C9" s="273" t="s">
        <v>586</v>
      </c>
      <c r="D9" s="192">
        <f>[4]Sheet1!C5</f>
        <v>5757677</v>
      </c>
      <c r="E9" s="192">
        <f>[4]Sheet1!D5</f>
        <v>5401516</v>
      </c>
      <c r="F9" s="192">
        <f>[4]Sheet1!E5</f>
        <v>5010792</v>
      </c>
    </row>
    <row r="10" spans="1:6">
      <c r="B10" s="167">
        <v>3</v>
      </c>
      <c r="C10" s="273" t="s">
        <v>148</v>
      </c>
      <c r="D10" s="192">
        <f>[4]Sheet1!C6</f>
        <v>6620840</v>
      </c>
      <c r="E10" s="192">
        <f>[4]Sheet1!D6</f>
        <v>6277127</v>
      </c>
      <c r="F10" s="192">
        <f>[4]Sheet1!E6</f>
        <v>5883689</v>
      </c>
    </row>
    <row r="11" spans="1:6">
      <c r="B11" s="166"/>
      <c r="C11" s="717" t="s">
        <v>587</v>
      </c>
      <c r="D11" s="724"/>
      <c r="E11" s="724"/>
      <c r="F11" s="724"/>
    </row>
    <row r="12" spans="1:6">
      <c r="B12" s="167">
        <v>4</v>
      </c>
      <c r="C12" s="273" t="s">
        <v>144</v>
      </c>
      <c r="D12" s="192">
        <f>[4]Sheet1!C8</f>
        <v>31040203</v>
      </c>
      <c r="E12" s="192">
        <f>[4]Sheet1!D8</f>
        <v>30064271</v>
      </c>
      <c r="F12" s="192">
        <f>[4]Sheet1!E8</f>
        <v>27684008</v>
      </c>
    </row>
    <row r="13" spans="1:6">
      <c r="B13" s="274"/>
      <c r="C13" s="719" t="s">
        <v>588</v>
      </c>
      <c r="D13" s="723"/>
      <c r="E13" s="723"/>
      <c r="F13" s="723"/>
    </row>
    <row r="14" spans="1:6">
      <c r="B14" s="167">
        <v>5</v>
      </c>
      <c r="C14" s="273" t="s">
        <v>589</v>
      </c>
      <c r="D14" s="202">
        <f>[4]Sheet1!C10</f>
        <v>0.16585783496914283</v>
      </c>
      <c r="E14" s="202">
        <f>[4]Sheet1!D10</f>
        <v>0.15939304978365598</v>
      </c>
      <c r="F14" s="202">
        <f>[4]Sheet1!E10</f>
        <v>0.17238172425442422</v>
      </c>
    </row>
    <row r="15" spans="1:6">
      <c r="B15" s="167">
        <v>6</v>
      </c>
      <c r="C15" s="273" t="s">
        <v>590</v>
      </c>
      <c r="D15" s="202">
        <f>[4]Sheet1!C11</f>
        <v>0.18549095524930334</v>
      </c>
      <c r="E15" s="202">
        <f>[4]Sheet1!D11</f>
        <v>0.17966561186686233</v>
      </c>
      <c r="F15" s="202">
        <f>[4]Sheet1!E11</f>
        <v>0.18099950821891295</v>
      </c>
    </row>
    <row r="16" spans="1:6">
      <c r="B16" s="167">
        <v>7</v>
      </c>
      <c r="C16" s="273" t="s">
        <v>591</v>
      </c>
      <c r="D16" s="202">
        <f>[4]Sheet1!C12</f>
        <v>0.21329887295837038</v>
      </c>
      <c r="E16" s="202">
        <f>[4]Sheet1!D12</f>
        <v>0.20879026084935631</v>
      </c>
      <c r="F16" s="202">
        <f>[4]Sheet1!E12</f>
        <v>0.21253024906264087</v>
      </c>
    </row>
    <row r="17" spans="2:6">
      <c r="B17" s="274"/>
      <c r="C17" s="719" t="s">
        <v>592</v>
      </c>
      <c r="D17" s="723"/>
      <c r="E17" s="723"/>
      <c r="F17" s="723"/>
    </row>
    <row r="18" spans="2:6" ht="38.25">
      <c r="B18" s="167" t="s">
        <v>593</v>
      </c>
      <c r="C18" s="273" t="s">
        <v>594</v>
      </c>
      <c r="D18" s="202">
        <f>[4]Sheet1!C14</f>
        <v>4.8799999999999996E-2</v>
      </c>
      <c r="E18" s="202">
        <f>[4]Sheet1!D14</f>
        <v>4.8799999999999996E-2</v>
      </c>
      <c r="F18" s="202">
        <f>[4]Sheet1!E14</f>
        <v>3.5699999999999996E-2</v>
      </c>
    </row>
    <row r="19" spans="2:6" ht="25.5">
      <c r="B19" s="167" t="s">
        <v>595</v>
      </c>
      <c r="C19" s="273" t="s">
        <v>596</v>
      </c>
      <c r="D19" s="202">
        <f>[4]Sheet1!C15</f>
        <v>2.7499999999999997E-2</v>
      </c>
      <c r="E19" s="202">
        <f>[4]Sheet1!D15</f>
        <v>2.7499999999999997E-2</v>
      </c>
      <c r="F19" s="202">
        <f>[4]Sheet1!E15</f>
        <v>2.0000000000000004E-2</v>
      </c>
    </row>
    <row r="20" spans="2:6" ht="25.5">
      <c r="B20" s="167" t="s">
        <v>597</v>
      </c>
      <c r="C20" s="273" t="s">
        <v>598</v>
      </c>
      <c r="D20" s="202">
        <f>[4]Sheet1!C16</f>
        <v>3.6600000000000008E-2</v>
      </c>
      <c r="E20" s="202">
        <f>[4]Sheet1!D16</f>
        <v>3.6600000000000008E-2</v>
      </c>
      <c r="F20" s="202">
        <f>[4]Sheet1!E16</f>
        <v>2.6800000000000004E-2</v>
      </c>
    </row>
    <row r="21" spans="2:6">
      <c r="B21" s="167" t="s">
        <v>599</v>
      </c>
      <c r="C21" s="273" t="s">
        <v>600</v>
      </c>
      <c r="D21" s="202">
        <f>[4]Sheet1!C17</f>
        <v>0.1288</v>
      </c>
      <c r="E21" s="202">
        <f>[4]Sheet1!D17</f>
        <v>0.1288</v>
      </c>
      <c r="F21" s="202">
        <f>[4]Sheet1!E17</f>
        <v>0.1157</v>
      </c>
    </row>
    <row r="22" spans="2:6">
      <c r="B22" s="274"/>
      <c r="C22" s="719" t="s">
        <v>601</v>
      </c>
      <c r="D22" s="723"/>
      <c r="E22" s="723"/>
      <c r="F22" s="723"/>
    </row>
    <row r="23" spans="2:6">
      <c r="B23" s="167">
        <v>8</v>
      </c>
      <c r="C23" s="273" t="s">
        <v>602</v>
      </c>
      <c r="D23" s="202">
        <f>[4]Sheet1!C19</f>
        <v>2.5000000000000001E-2</v>
      </c>
      <c r="E23" s="202">
        <f>[4]Sheet1!D19</f>
        <v>2.5000000000000001E-2</v>
      </c>
      <c r="F23" s="202">
        <f>[4]Sheet1!E19</f>
        <v>2.5000000000000001E-2</v>
      </c>
    </row>
    <row r="24" spans="2:6" ht="38.25">
      <c r="B24" s="167" t="s">
        <v>233</v>
      </c>
      <c r="C24" s="273" t="s">
        <v>603</v>
      </c>
      <c r="D24" s="202">
        <f>[4]Sheet1!C20</f>
        <v>0</v>
      </c>
      <c r="E24" s="202">
        <f>[4]Sheet1!D20</f>
        <v>0</v>
      </c>
      <c r="F24" s="202">
        <f>[4]Sheet1!E20</f>
        <v>0</v>
      </c>
    </row>
    <row r="25" spans="2:6">
      <c r="B25" s="167">
        <v>9</v>
      </c>
      <c r="C25" s="273" t="s">
        <v>604</v>
      </c>
      <c r="D25" s="202">
        <f>[4]Sheet1!C21</f>
        <v>5.0000000000000001E-3</v>
      </c>
      <c r="E25" s="202">
        <f>[4]Sheet1!D21</f>
        <v>0</v>
      </c>
      <c r="F25" s="202">
        <f>[4]Sheet1!E21</f>
        <v>0</v>
      </c>
    </row>
    <row r="26" spans="2:6">
      <c r="B26" s="167" t="s">
        <v>605</v>
      </c>
      <c r="C26" s="273" t="s">
        <v>606</v>
      </c>
      <c r="D26" s="202">
        <f>[4]Sheet1!C22</f>
        <v>0</v>
      </c>
      <c r="E26" s="202">
        <f>[4]Sheet1!D22</f>
        <v>0</v>
      </c>
      <c r="F26" s="202">
        <f>[4]Sheet1!E22</f>
        <v>0</v>
      </c>
    </row>
    <row r="27" spans="2:6" ht="25.5">
      <c r="B27" s="167">
        <v>10</v>
      </c>
      <c r="C27" s="273" t="s">
        <v>607</v>
      </c>
      <c r="D27" s="202">
        <f>[4]Sheet1!C23</f>
        <v>0</v>
      </c>
      <c r="E27" s="202">
        <f>[4]Sheet1!D23</f>
        <v>0</v>
      </c>
      <c r="F27" s="202">
        <f>[4]Sheet1!E23</f>
        <v>0</v>
      </c>
    </row>
    <row r="28" spans="2:6">
      <c r="B28" s="167" t="s">
        <v>608</v>
      </c>
      <c r="C28" s="273" t="s">
        <v>609</v>
      </c>
      <c r="D28" s="202">
        <f>[4]Sheet1!C24</f>
        <v>0.01</v>
      </c>
      <c r="E28" s="202">
        <f>[4]Sheet1!D24</f>
        <v>0.01</v>
      </c>
      <c r="F28" s="202">
        <f>[4]Sheet1!E24</f>
        <v>0.02</v>
      </c>
    </row>
    <row r="29" spans="2:6">
      <c r="B29" s="167">
        <v>11</v>
      </c>
      <c r="C29" s="273" t="s">
        <v>610</v>
      </c>
      <c r="D29" s="202">
        <f>[4]Sheet1!C25</f>
        <v>0.04</v>
      </c>
      <c r="E29" s="202">
        <f>[4]Sheet1!D25</f>
        <v>3.5000000000000003E-2</v>
      </c>
      <c r="F29" s="202">
        <f>[4]Sheet1!E25</f>
        <v>4.4999999999999998E-2</v>
      </c>
    </row>
    <row r="30" spans="2:6">
      <c r="B30" s="167" t="s">
        <v>611</v>
      </c>
      <c r="C30" s="273" t="s">
        <v>612</v>
      </c>
      <c r="D30" s="202">
        <f>[4]Sheet1!C26</f>
        <v>0.16880000000000001</v>
      </c>
      <c r="E30" s="202">
        <f>[4]Sheet1!D26</f>
        <v>0.1638</v>
      </c>
      <c r="F30" s="202">
        <f>[4]Sheet1!E26</f>
        <v>0.16070000000000001</v>
      </c>
    </row>
    <row r="31" spans="2:6" ht="25.5">
      <c r="B31" s="167">
        <v>12</v>
      </c>
      <c r="C31" s="273" t="s">
        <v>613</v>
      </c>
      <c r="D31" s="202">
        <f>[4]Sheet1!C27</f>
        <v>0.13835783496914283</v>
      </c>
      <c r="E31" s="202">
        <f>[4]Sheet1!D27</f>
        <v>0.13189304978365599</v>
      </c>
      <c r="F31" s="202">
        <f>[4]Sheet1!E27</f>
        <v>0.1523817242544242</v>
      </c>
    </row>
    <row r="32" spans="2:6">
      <c r="B32" s="274"/>
      <c r="C32" s="719" t="s">
        <v>614</v>
      </c>
      <c r="D32" s="723"/>
      <c r="E32" s="723"/>
      <c r="F32" s="723"/>
    </row>
    <row r="33" spans="2:6">
      <c r="B33" s="167">
        <v>13</v>
      </c>
      <c r="C33" s="273" t="s">
        <v>615</v>
      </c>
      <c r="D33" s="180">
        <f>LRSum!D19</f>
        <v>66629390.220379375</v>
      </c>
      <c r="E33" s="180">
        <v>64308841</v>
      </c>
      <c r="F33" s="180">
        <v>63103739</v>
      </c>
    </row>
    <row r="34" spans="2:6">
      <c r="B34" s="275">
        <v>14</v>
      </c>
      <c r="C34" s="273" t="s">
        <v>616</v>
      </c>
      <c r="D34" s="202">
        <v>8.6400000000000005E-2</v>
      </c>
      <c r="E34" s="202">
        <v>8.4000000000000005E-2</v>
      </c>
      <c r="F34" s="202">
        <v>7.7899999999999997E-2</v>
      </c>
    </row>
    <row r="35" spans="2:6">
      <c r="B35" s="274"/>
      <c r="C35" s="719" t="s">
        <v>617</v>
      </c>
      <c r="D35" s="720"/>
      <c r="E35" s="720"/>
      <c r="F35" s="720"/>
    </row>
    <row r="36" spans="2:6" ht="38.25">
      <c r="B36" s="275" t="s">
        <v>618</v>
      </c>
      <c r="C36" s="276" t="s">
        <v>619</v>
      </c>
      <c r="D36" s="202">
        <f>[4]Sheet1!C32</f>
        <v>0</v>
      </c>
      <c r="E36" s="202">
        <f>[4]Sheet1!D32</f>
        <v>0</v>
      </c>
      <c r="F36" s="202">
        <f>[4]Sheet1!E32</f>
        <v>0</v>
      </c>
    </row>
    <row r="37" spans="2:6" ht="25.5">
      <c r="B37" s="275" t="s">
        <v>620</v>
      </c>
      <c r="C37" s="276" t="s">
        <v>596</v>
      </c>
      <c r="D37" s="202">
        <f>[4]Sheet1!C33</f>
        <v>0</v>
      </c>
      <c r="E37" s="202">
        <f>[4]Sheet1!D33</f>
        <v>0</v>
      </c>
      <c r="F37" s="202">
        <f>[4]Sheet1!E33</f>
        <v>0</v>
      </c>
    </row>
    <row r="38" spans="2:6" ht="25.5">
      <c r="B38" s="275" t="s">
        <v>621</v>
      </c>
      <c r="C38" s="276" t="s">
        <v>622</v>
      </c>
      <c r="D38" s="202">
        <f>[4]Sheet1!C34</f>
        <v>0</v>
      </c>
      <c r="E38" s="202">
        <f>[4]Sheet1!D34</f>
        <v>0</v>
      </c>
      <c r="F38" s="202">
        <f>[4]Sheet1!E34</f>
        <v>0</v>
      </c>
    </row>
    <row r="39" spans="2:6">
      <c r="B39" s="274"/>
      <c r="C39" s="721" t="s">
        <v>623</v>
      </c>
      <c r="D39" s="721"/>
      <c r="E39" s="721"/>
      <c r="F39" s="721"/>
    </row>
    <row r="40" spans="2:6" ht="25.5">
      <c r="B40" s="275" t="s">
        <v>624</v>
      </c>
      <c r="C40" s="276" t="s">
        <v>625</v>
      </c>
      <c r="D40" s="202">
        <f>[4]Sheet1!C36</f>
        <v>0</v>
      </c>
      <c r="E40" s="202">
        <f>[4]Sheet1!D36</f>
        <v>0</v>
      </c>
      <c r="F40" s="202">
        <f>[4]Sheet1!E36</f>
        <v>0</v>
      </c>
    </row>
    <row r="41" spans="2:6">
      <c r="B41" s="275" t="s">
        <v>626</v>
      </c>
      <c r="C41" s="276" t="s">
        <v>627</v>
      </c>
      <c r="D41" s="202">
        <f>[4]Sheet1!C37</f>
        <v>0</v>
      </c>
      <c r="E41" s="202">
        <f>[4]Sheet1!D37</f>
        <v>0</v>
      </c>
      <c r="F41" s="202">
        <f>[4]Sheet1!E37</f>
        <v>0</v>
      </c>
    </row>
    <row r="42" spans="2:6">
      <c r="B42" s="274"/>
      <c r="C42" s="719" t="s">
        <v>628</v>
      </c>
      <c r="D42" s="722"/>
      <c r="E42" s="722"/>
      <c r="F42" s="722"/>
    </row>
    <row r="43" spans="2:6" ht="25.5">
      <c r="B43" s="167">
        <v>15</v>
      </c>
      <c r="C43" s="273" t="s">
        <v>629</v>
      </c>
      <c r="D43" s="180">
        <f>[4]Sheet1!C39</f>
        <v>16219538</v>
      </c>
      <c r="E43" s="180">
        <f>[4]Sheet1!D39</f>
        <v>17065588</v>
      </c>
      <c r="F43" s="180">
        <f>[4]Sheet1!E39</f>
        <v>16440439</v>
      </c>
    </row>
    <row r="44" spans="2:6">
      <c r="B44" s="275" t="s">
        <v>630</v>
      </c>
      <c r="C44" s="273" t="s">
        <v>631</v>
      </c>
      <c r="D44" s="180">
        <f>[4]Sheet1!C40</f>
        <v>10425956</v>
      </c>
      <c r="E44" s="180">
        <f>[4]Sheet1!D40</f>
        <v>9682713</v>
      </c>
      <c r="F44" s="180">
        <f>[4]Sheet1!E40</f>
        <v>8525878</v>
      </c>
    </row>
    <row r="45" spans="2:6">
      <c r="B45" s="275" t="s">
        <v>632</v>
      </c>
      <c r="C45" s="273" t="s">
        <v>633</v>
      </c>
      <c r="D45" s="180">
        <f>[4]Sheet1!C41</f>
        <v>2025200</v>
      </c>
      <c r="E45" s="180">
        <f>[4]Sheet1!D41</f>
        <v>3093710</v>
      </c>
      <c r="F45" s="180">
        <f>[4]Sheet1!E41</f>
        <v>3222144</v>
      </c>
    </row>
    <row r="46" spans="2:6">
      <c r="B46" s="167">
        <v>16</v>
      </c>
      <c r="C46" s="273" t="s">
        <v>634</v>
      </c>
      <c r="D46" s="180">
        <f>[4]Sheet1!C42</f>
        <v>8400757</v>
      </c>
      <c r="E46" s="180">
        <f>[4]Sheet1!D42</f>
        <v>6589004</v>
      </c>
      <c r="F46" s="180">
        <f>[4]Sheet1!E42</f>
        <v>5303734</v>
      </c>
    </row>
    <row r="47" spans="2:6" ht="25.5">
      <c r="B47" s="171">
        <v>17</v>
      </c>
      <c r="C47" s="195" t="s">
        <v>635</v>
      </c>
      <c r="D47" s="203">
        <f>[4]Sheet1!C43</f>
        <v>2.0195266897912432</v>
      </c>
      <c r="E47" s="203">
        <f>[4]Sheet1!D43</f>
        <v>2.7581380159737279</v>
      </c>
      <c r="F47" s="203">
        <f>[4]Sheet1!E43</f>
        <v>3.1844541737164254</v>
      </c>
    </row>
    <row r="48" spans="2:6">
      <c r="B48" s="274"/>
      <c r="C48" s="719" t="s">
        <v>636</v>
      </c>
      <c r="D48" s="723"/>
      <c r="E48" s="723"/>
      <c r="F48" s="723"/>
    </row>
    <row r="49" spans="2:6">
      <c r="B49" s="167">
        <v>18</v>
      </c>
      <c r="C49" s="273" t="s">
        <v>637</v>
      </c>
      <c r="D49" s="180">
        <f>[4]Sheet1!C45</f>
        <v>50404428</v>
      </c>
      <c r="E49" s="180">
        <f>[4]Sheet1!D45</f>
        <v>48783416</v>
      </c>
      <c r="F49" s="180">
        <f>[4]Sheet1!E45</f>
        <v>48913728</v>
      </c>
    </row>
    <row r="50" spans="2:6">
      <c r="B50" s="167">
        <v>19</v>
      </c>
      <c r="C50" s="273" t="s">
        <v>638</v>
      </c>
      <c r="D50" s="180">
        <f>[4]Sheet1!C46</f>
        <v>35062106</v>
      </c>
      <c r="E50" s="180">
        <f>[4]Sheet1!D46</f>
        <v>32716026</v>
      </c>
      <c r="F50" s="180">
        <f>[4]Sheet1!E46</f>
        <v>28197208</v>
      </c>
    </row>
    <row r="51" spans="2:6">
      <c r="B51" s="171">
        <v>20</v>
      </c>
      <c r="C51" s="195" t="s">
        <v>639</v>
      </c>
      <c r="D51" s="203">
        <f>[4]Sheet1!C47</f>
        <v>1.4375755878916883</v>
      </c>
      <c r="E51" s="203">
        <f>[4]Sheet1!D47</f>
        <v>1.4911168057175657</v>
      </c>
      <c r="F51" s="203">
        <f>[4]Sheet1!E47</f>
        <v>1.7347010724777436</v>
      </c>
    </row>
  </sheetData>
  <mergeCells count="11">
    <mergeCell ref="C48:F48"/>
    <mergeCell ref="C11:F11"/>
    <mergeCell ref="C13:F13"/>
    <mergeCell ref="C17:F17"/>
    <mergeCell ref="C22:F22"/>
    <mergeCell ref="C32:F32"/>
    <mergeCell ref="B6:C6"/>
    <mergeCell ref="C7:F7"/>
    <mergeCell ref="C35:F35"/>
    <mergeCell ref="C39:F39"/>
    <mergeCell ref="C42:F42"/>
  </mergeCells>
  <hyperlinks>
    <hyperlink ref="A1" location="Content!A1" display="Cuprins" xr:uid="{00000000-0004-0000-0500-000000000000}"/>
  </hyperlinks>
  <pageMargins left="0.7" right="0.7" top="0.75" bottom="0.75" header="0.3" footer="0.3"/>
  <pageSetup paperSize="9" orientation="portrait" r:id="rId1"/>
  <headerFooter differentOddEven="1">
    <oddFooter>&amp;C&amp;"arial unicode ms,Regular"&amp;9UniCredit Bank Internal Use Only&amp;L&amp;"Arial,Regular"&amp;09&amp;K000000 UniCredit Bank Internal Use Only</oddFooter>
    <evenFooter>&amp;C&amp;"arial unicode ms,Regular"&amp;9UniCredit Bank Internal Use Only&amp;L&amp;"Arial,Regular"&amp;09&amp;K000000 UniCredit Bank Internal Use Only</evenFooter>
    <firstFooter>&amp;C&amp;"Arial,Regular"&amp;09&amp;K000000 UniCredit Bank Internal Use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bd266e9e-4504-4528-b5c2-947868daa3cc" origin="defaultValue">
  <element uid="id_classification_nonbusiness" value=""/>
</sisl>
</file>

<file path=customXml/itemProps1.xml><?xml version="1.0" encoding="utf-8"?>
<ds:datastoreItem xmlns:ds="http://schemas.openxmlformats.org/officeDocument/2006/customXml" ds:itemID="{CC4DBF58-F240-4D69-96D1-FA8D76C0874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52</vt:i4>
      </vt:variant>
      <vt:variant>
        <vt:lpstr>Named Ranges</vt:lpstr>
      </vt:variant>
      <vt:variant>
        <vt:i4>2</vt:i4>
      </vt:variant>
    </vt:vector>
  </HeadingPairs>
  <TitlesOfParts>
    <vt:vector size="54" baseType="lpstr">
      <vt:lpstr>Content</vt:lpstr>
      <vt:lpstr>LI1</vt:lpstr>
      <vt:lpstr>LI2</vt:lpstr>
      <vt:lpstr>LI3</vt:lpstr>
      <vt:lpstr>PV1</vt:lpstr>
      <vt:lpstr>CC1</vt:lpstr>
      <vt:lpstr>CC2</vt:lpstr>
      <vt:lpstr>CCA</vt:lpstr>
      <vt:lpstr>KM1</vt:lpstr>
      <vt:lpstr>Tranzitorii</vt:lpstr>
      <vt:lpstr>UE_OV1</vt:lpstr>
      <vt:lpstr>CR8</vt:lpstr>
      <vt:lpstr>CR10.3</vt:lpstr>
      <vt:lpstr>CR10.5</vt:lpstr>
      <vt:lpstr>CCR1</vt:lpstr>
      <vt:lpstr>CCR2</vt:lpstr>
      <vt:lpstr>CCR3</vt:lpstr>
      <vt:lpstr>CRR4</vt:lpstr>
      <vt:lpstr>CCR5</vt:lpstr>
      <vt:lpstr> CCyB2</vt:lpstr>
      <vt:lpstr>CQ1</vt:lpstr>
      <vt:lpstr>CQ3</vt:lpstr>
      <vt:lpstr>CQ5</vt:lpstr>
      <vt:lpstr>CQ7</vt:lpstr>
      <vt:lpstr>CR1</vt:lpstr>
      <vt:lpstr>CR1-A</vt:lpstr>
      <vt:lpstr>CR2</vt:lpstr>
      <vt:lpstr>AE1</vt:lpstr>
      <vt:lpstr>AE2</vt:lpstr>
      <vt:lpstr>AE3</vt:lpstr>
      <vt:lpstr>CR3</vt:lpstr>
      <vt:lpstr>CR4</vt:lpstr>
      <vt:lpstr>CR5</vt:lpstr>
      <vt:lpstr>CR6</vt:lpstr>
      <vt:lpstr>CR6-A</vt:lpstr>
      <vt:lpstr>MR1</vt:lpstr>
      <vt:lpstr>IRRBB1</vt:lpstr>
      <vt:lpstr>Formular 1 Covid</vt:lpstr>
      <vt:lpstr>Formular 2 Covid</vt:lpstr>
      <vt:lpstr>Formular 3 Covid</vt:lpstr>
      <vt:lpstr>SEC1</vt:lpstr>
      <vt:lpstr>SEC3</vt:lpstr>
      <vt:lpstr>SEC5</vt:lpstr>
      <vt:lpstr>LRSum</vt:lpstr>
      <vt:lpstr>LRcom</vt:lpstr>
      <vt:lpstr>LIQ1</vt:lpstr>
      <vt:lpstr>LIQ2</vt:lpstr>
      <vt:lpstr>Identified Staff</vt:lpstr>
      <vt:lpstr>REM1</vt:lpstr>
      <vt:lpstr>REM 3</vt:lpstr>
      <vt:lpstr>REM 4</vt:lpstr>
      <vt:lpstr>REM 5</vt:lpstr>
      <vt:lpstr>'AE1'!_Toc110599055</vt:lpstr>
      <vt:lpstr>Content!Print_Area</vt:lpstr>
    </vt:vector>
  </TitlesOfParts>
  <Manager/>
  <Company>Unicredit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ONOSE Catalin (UniCredit Bank - RO)</dc:creator>
  <cp:keywords/>
  <dc:description/>
  <cp:lastModifiedBy>Angela Garba</cp:lastModifiedBy>
  <cp:revision/>
  <dcterms:created xsi:type="dcterms:W3CDTF">2021-09-30T08:50:36Z</dcterms:created>
  <dcterms:modified xsi:type="dcterms:W3CDTF">2023-05-16T09:50:15Z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1f5f0b16-47b5-448c-a93b-c584211147b8</vt:lpwstr>
  </property>
  <property fmtid="{D5CDD505-2E9C-101B-9397-08002B2CF9AE}" pid="3" name="bjSaver">
    <vt:lpwstr>z1w30o5DZEJqCQep1kqFHaOD4RuMM3qO</vt:lpwstr>
  </property>
  <property fmtid="{D5CDD505-2E9C-101B-9397-08002B2CF9AE}" pid="4" name="bjDocumentSecurityLabel">
    <vt:lpwstr>Public</vt:lpwstr>
  </property>
  <property fmtid="{D5CDD505-2E9C-101B-9397-08002B2CF9AE}" pid="5" name="UniCreditClassification">
    <vt:lpwstr>Public</vt:lpwstr>
  </property>
  <property fmtid="{D5CDD505-2E9C-101B-9397-08002B2CF9AE}" pid="6" name="bjDocumentLabelXML">
    <vt:lpwstr>&lt;?xml version="1.0" encoding="us-ascii"?&gt;&lt;sisl xmlns:xsi="http://www.w3.org/2001/XMLSchema-instance" xmlns:xsd="http://www.w3.org/2001/XMLSchema" sislVersion="0" policy="bd266e9e-4504-4528-b5c2-947868daa3cc" origin="defaultValue"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MSIP_Label_2a6524ed-fb1a-49fd-bafe-15c5e5ffd047_Enabled">
    <vt:lpwstr>true</vt:lpwstr>
  </property>
  <property fmtid="{D5CDD505-2E9C-101B-9397-08002B2CF9AE}" pid="9" name="MSIP_Label_2a6524ed-fb1a-49fd-bafe-15c5e5ffd047_SetDate">
    <vt:lpwstr>2022-09-30T11:22:55Z</vt:lpwstr>
  </property>
  <property fmtid="{D5CDD505-2E9C-101B-9397-08002B2CF9AE}" pid="10" name="MSIP_Label_2a6524ed-fb1a-49fd-bafe-15c5e5ffd047_Method">
    <vt:lpwstr>Privileged</vt:lpwstr>
  </property>
  <property fmtid="{D5CDD505-2E9C-101B-9397-08002B2CF9AE}" pid="11" name="MSIP_Label_2a6524ed-fb1a-49fd-bafe-15c5e5ffd047_Name">
    <vt:lpwstr>Internal</vt:lpwstr>
  </property>
  <property fmtid="{D5CDD505-2E9C-101B-9397-08002B2CF9AE}" pid="12" name="MSIP_Label_2a6524ed-fb1a-49fd-bafe-15c5e5ffd047_SiteId">
    <vt:lpwstr>9b511fda-f0b1-43a5-b06e-1e720f64520a</vt:lpwstr>
  </property>
  <property fmtid="{D5CDD505-2E9C-101B-9397-08002B2CF9AE}" pid="13" name="MSIP_Label_2a6524ed-fb1a-49fd-bafe-15c5e5ffd047_ActionId">
    <vt:lpwstr>9a074329-ac4b-44b8-9a78-e573eb7b1c0c</vt:lpwstr>
  </property>
  <property fmtid="{D5CDD505-2E9C-101B-9397-08002B2CF9AE}" pid="14" name="MSIP_Label_2a6524ed-fb1a-49fd-bafe-15c5e5ffd047_ContentBits">
    <vt:lpwstr>0</vt:lpwstr>
  </property>
</Properties>
</file>